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удниковы\Desktop\Новая папка (2)\Новая папка\"/>
    </mc:Choice>
  </mc:AlternateContent>
  <bookViews>
    <workbookView xWindow="0" yWindow="0" windowWidth="20400" windowHeight="7350"/>
  </bookViews>
  <sheets>
    <sheet name="2025" sheetId="1" r:id="rId1"/>
    <sheet name="2026" sheetId="4" r:id="rId2"/>
    <sheet name="2027" sheetId="5" r:id="rId3"/>
    <sheet name="Лист1" sheetId="6" r:id="rId4"/>
  </sheets>
  <definedNames>
    <definedName name="_Hlk27753623" localSheetId="0">'2025'!$K$19</definedName>
    <definedName name="_Hlk27753623" localSheetId="1">'2026'!$K$11</definedName>
    <definedName name="_Hlk27753623" localSheetId="2">'2027'!$K$11</definedName>
    <definedName name="_xlnm.Print_Titles" localSheetId="0">'2025'!$15:$17</definedName>
    <definedName name="_xlnm.Print_Titles" localSheetId="1">'2026'!$7:$9</definedName>
    <definedName name="_xlnm.Print_Titles" localSheetId="2">'2027'!$7:$9</definedName>
  </definedNames>
  <calcPr calcId="162913"/>
</workbook>
</file>

<file path=xl/calcChain.xml><?xml version="1.0" encoding="utf-8"?>
<calcChain xmlns="http://schemas.openxmlformats.org/spreadsheetml/2006/main">
  <c r="D38" i="5" l="1"/>
  <c r="I37" i="5"/>
  <c r="H37" i="5"/>
  <c r="G37" i="5"/>
  <c r="F37" i="5"/>
  <c r="E37" i="5"/>
  <c r="D37" i="5" s="1"/>
  <c r="D39" i="4"/>
  <c r="I38" i="4"/>
  <c r="H38" i="4"/>
  <c r="G38" i="4"/>
  <c r="F38" i="4"/>
  <c r="D38" i="4" s="1"/>
  <c r="E38" i="4"/>
  <c r="F48" i="1" l="1"/>
  <c r="G48" i="1"/>
  <c r="H48" i="1"/>
  <c r="I48" i="1"/>
  <c r="E48" i="1"/>
  <c r="D49" i="1"/>
  <c r="D48" i="1" l="1"/>
  <c r="F23" i="4"/>
  <c r="G23" i="4"/>
  <c r="G12" i="4" s="1"/>
  <c r="H23" i="4"/>
  <c r="E23" i="4"/>
  <c r="D30" i="4"/>
  <c r="E31" i="1"/>
  <c r="F31" i="1" l="1"/>
  <c r="G31" i="1"/>
  <c r="H31" i="1"/>
  <c r="I31" i="1"/>
  <c r="D42" i="1"/>
  <c r="D31" i="1" l="1"/>
  <c r="D39" i="1"/>
  <c r="D47" i="5" l="1"/>
  <c r="D46" i="5"/>
  <c r="D45" i="5"/>
  <c r="D44" i="5"/>
  <c r="E43" i="5"/>
  <c r="D43" i="5" s="1"/>
  <c r="D42" i="5"/>
  <c r="E41" i="5"/>
  <c r="D41" i="5" s="1"/>
  <c r="D40" i="5"/>
  <c r="D39" i="5"/>
  <c r="D36" i="5"/>
  <c r="D35" i="5"/>
  <c r="F34" i="5"/>
  <c r="E34" i="5"/>
  <c r="D33" i="5"/>
  <c r="D32" i="5"/>
  <c r="D31" i="5"/>
  <c r="D30" i="5"/>
  <c r="D29" i="5"/>
  <c r="D28" i="5"/>
  <c r="D27" i="5"/>
  <c r="D26" i="5"/>
  <c r="D25" i="5"/>
  <c r="D24" i="5"/>
  <c r="I23" i="5"/>
  <c r="H23" i="5"/>
  <c r="G23" i="5"/>
  <c r="G12" i="5" s="1"/>
  <c r="F23" i="5"/>
  <c r="E23" i="5"/>
  <c r="D22" i="5"/>
  <c r="H21" i="5"/>
  <c r="F21" i="5"/>
  <c r="E21" i="5"/>
  <c r="D20" i="5"/>
  <c r="D19" i="5"/>
  <c r="D18" i="5"/>
  <c r="F17" i="5"/>
  <c r="E17" i="5"/>
  <c r="D16" i="5"/>
  <c r="D15" i="5"/>
  <c r="H14" i="5"/>
  <c r="H12" i="5" s="1"/>
  <c r="F14" i="5"/>
  <c r="E14" i="5"/>
  <c r="E12" i="5" s="1"/>
  <c r="D13" i="5"/>
  <c r="D11" i="5"/>
  <c r="D10" i="5"/>
  <c r="E35" i="4"/>
  <c r="D36" i="4"/>
  <c r="F12" i="5" l="1"/>
  <c r="D34" i="5"/>
  <c r="D21" i="5"/>
  <c r="D17" i="5"/>
  <c r="D14" i="5"/>
  <c r="D23" i="5"/>
  <c r="I45" i="1"/>
  <c r="F56" i="1"/>
  <c r="G56" i="1"/>
  <c r="H56" i="1"/>
  <c r="I56" i="1"/>
  <c r="E56" i="1"/>
  <c r="D57" i="1"/>
  <c r="I20" i="1" l="1"/>
  <c r="D12" i="5"/>
  <c r="D31" i="4"/>
  <c r="D37" i="1"/>
  <c r="F45" i="1" l="1"/>
  <c r="G45" i="1"/>
  <c r="H45" i="1"/>
  <c r="E45" i="1"/>
  <c r="D46" i="1"/>
  <c r="D45" i="1" l="1"/>
  <c r="D44" i="1"/>
  <c r="D19" i="1"/>
  <c r="D40" i="1" l="1"/>
  <c r="I23" i="4" l="1"/>
  <c r="D27" i="4"/>
  <c r="D35" i="1"/>
  <c r="F35" i="4" l="1"/>
  <c r="F21" i="4" l="1"/>
  <c r="F14" i="4"/>
  <c r="E54" i="1" l="1"/>
  <c r="D54" i="1" s="1"/>
  <c r="E52" i="1"/>
  <c r="F29" i="1"/>
  <c r="G29" i="1"/>
  <c r="H29" i="1"/>
  <c r="E29" i="1"/>
  <c r="F25" i="1"/>
  <c r="E25" i="1"/>
  <c r="F22" i="1"/>
  <c r="F20" i="1" s="1"/>
  <c r="G22" i="1"/>
  <c r="G20" i="1" s="1"/>
  <c r="H22" i="1"/>
  <c r="H20" i="1" s="1"/>
  <c r="E22" i="1"/>
  <c r="E20" i="1" l="1"/>
  <c r="E44" i="4"/>
  <c r="D44" i="4" s="1"/>
  <c r="E42" i="4"/>
  <c r="D42" i="4" s="1"/>
  <c r="H21" i="4"/>
  <c r="E21" i="4"/>
  <c r="E14" i="4"/>
  <c r="E12" i="4" s="1"/>
  <c r="D48" i="4"/>
  <c r="D47" i="4"/>
  <c r="D46" i="4"/>
  <c r="D45" i="4"/>
  <c r="D43" i="4"/>
  <c r="D41" i="4"/>
  <c r="D40" i="4"/>
  <c r="D37" i="4"/>
  <c r="D35" i="4"/>
  <c r="D34" i="4"/>
  <c r="D33" i="4"/>
  <c r="D32" i="4"/>
  <c r="D29" i="4"/>
  <c r="D28" i="4"/>
  <c r="D26" i="4"/>
  <c r="D25" i="4"/>
  <c r="D24" i="4"/>
  <c r="D22" i="4"/>
  <c r="D20" i="4"/>
  <c r="D19" i="4"/>
  <c r="D18" i="4"/>
  <c r="F17" i="4"/>
  <c r="F12" i="4" s="1"/>
  <c r="E17" i="4"/>
  <c r="D16" i="4"/>
  <c r="D15" i="4"/>
  <c r="H14" i="4"/>
  <c r="H12" i="4" s="1"/>
  <c r="D13" i="4"/>
  <c r="D11" i="4"/>
  <c r="D10" i="4"/>
  <c r="D21" i="1"/>
  <c r="D23" i="1"/>
  <c r="D24" i="1"/>
  <c r="D26" i="1"/>
  <c r="D27" i="1"/>
  <c r="D28" i="1"/>
  <c r="D29" i="1"/>
  <c r="D30" i="1"/>
  <c r="D32" i="1"/>
  <c r="D33" i="1"/>
  <c r="D34" i="1"/>
  <c r="D36" i="1"/>
  <c r="D38" i="1"/>
  <c r="D41" i="1"/>
  <c r="D43" i="1"/>
  <c r="D47" i="1"/>
  <c r="D50" i="1"/>
  <c r="D51" i="1"/>
  <c r="D52" i="1"/>
  <c r="D53" i="1"/>
  <c r="D55" i="1"/>
  <c r="D56" i="1"/>
  <c r="D58" i="1"/>
  <c r="D18" i="1"/>
  <c r="D20" i="1" l="1"/>
  <c r="K16" i="1" s="1"/>
  <c r="D23" i="4"/>
  <c r="D21" i="4"/>
  <c r="D17" i="4"/>
  <c r="D14" i="4"/>
  <c r="D22" i="1"/>
  <c r="D25" i="1"/>
  <c r="K10" i="5" l="1"/>
  <c r="D12" i="4"/>
  <c r="K10" i="4" s="1"/>
</calcChain>
</file>

<file path=xl/sharedStrings.xml><?xml version="1.0" encoding="utf-8"?>
<sst xmlns="http://schemas.openxmlformats.org/spreadsheetml/2006/main" count="228" uniqueCount="59">
  <si>
    <t>Наименование</t>
  </si>
  <si>
    <t>Код вида расходов классифи кации расходов бюджетов</t>
  </si>
  <si>
    <t>Код операций сектора государстве нного управления</t>
  </si>
  <si>
    <t>Всего по Плану финансово- хозяйственной деятельности учреждения</t>
  </si>
  <si>
    <t>В том числе:</t>
  </si>
  <si>
    <r>
      <t>субсидии, предоставляемые в соответствии с</t>
    </r>
    <r>
      <rPr>
        <u/>
        <sz val="11"/>
        <color rgb="FF0000FF"/>
        <rFont val="Times New Roman"/>
        <family val="1"/>
        <charset val="204"/>
      </rPr>
      <t xml:space="preserve"> абзацем       вторым пункта 1       статьи 78.1</t>
    </r>
    <r>
      <rPr>
        <sz val="11"/>
        <color theme="1"/>
        <rFont val="Times New Roman"/>
        <family val="1"/>
        <charset val="204"/>
      </rPr>
      <t xml:space="preserve"> Бюджетного кодекса Российской Федерации (на иные цели</t>
    </r>
  </si>
  <si>
    <t>поступления от оказания услуг (выполнения работ) на платной основе и от иной приносящей доход деятельности</t>
  </si>
  <si>
    <t>иное</t>
  </si>
  <si>
    <t>Планируемый остаток средств на начало года</t>
  </si>
  <si>
    <t>Х</t>
  </si>
  <si>
    <t>Поступления всего</t>
  </si>
  <si>
    <t>субсидия на финансовое обеспечение выполнения муниципального задания</t>
  </si>
  <si>
    <t>субсидии на осуществление капитальных влоежний</t>
  </si>
  <si>
    <t>Расходы, всего</t>
  </si>
  <si>
    <t>в том числе:</t>
  </si>
  <si>
    <t>фонд оплаты труда учреждения</t>
  </si>
  <si>
    <t>заработная плата</t>
  </si>
  <si>
    <t>иные выплаты персоналу учреждения, за исключением фонда оплаты труда</t>
  </si>
  <si>
    <t>прочие выплаты</t>
  </si>
  <si>
    <t>взносы по обязательному социальному страхованию на выплаты по оплате труда работников  и иные выплаты работникам учреждения</t>
  </si>
  <si>
    <t>начисления на выплаты по оплате труда</t>
  </si>
  <si>
    <t>Утверждаю</t>
  </si>
  <si>
    <t>(руководитель учреждения)</t>
  </si>
  <si>
    <t>Директор МБОУ Мучкапской СОШ</t>
  </si>
  <si>
    <t>Л.Н.Мишина</t>
  </si>
  <si>
    <t>(подпись)</t>
  </si>
  <si>
    <t>(расшифровка подписи)</t>
  </si>
  <si>
    <t xml:space="preserve">Единица измерения: рублей                        </t>
  </si>
  <si>
    <t>МБОУ Мучкапская СОШ</t>
  </si>
  <si>
    <t>прочая закупка товаров, работ и услуг для обеспечения муниципальных нужд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</si>
  <si>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</si>
  <si>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</si>
  <si>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</si>
  <si>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</si>
  <si>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</si>
  <si>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</si>
  <si>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страхование</t>
  </si>
  <si>
    <t>увеличение стоимости основных средств</t>
  </si>
  <si>
    <t>увеличение стоимости материальных запасов</t>
  </si>
  <si>
    <t>пособия, компенсации и иные выплаты гражданам, кроме публичных  нормативных обязательств</t>
  </si>
  <si>
    <t>пособия по социальной помощи населению</t>
  </si>
  <si>
    <t>исполнение судебных актов Российской Федерации и мировых соглашений по возмещению вреда</t>
  </si>
  <si>
    <t>прочие расходы</t>
  </si>
  <si>
    <t>уплата налога на имущество организаций  и земельного налога</t>
  </si>
  <si>
    <t>уплата прочих налогов и сборов</t>
  </si>
  <si>
    <t>уплата иных платежей</t>
  </si>
  <si>
    <t>Планируемый остаток средств на конец года</t>
  </si>
  <si>
    <t>000</t>
  </si>
  <si>
    <t xml:space="preserve">Главный бухгалтер учреждения    __________________________      Е.А.Чехова                      </t>
  </si>
  <si>
    <t>Приложение №2                                                                                      к Порядку составления и утверждения плана финансово-хозяйственной деятельности муниципальных учреждений Мучкапского района</t>
  </si>
  <si>
    <r>
      <t>субсидии, предоставляемые в соответствии с</t>
    </r>
    <r>
      <rPr>
        <u/>
        <sz val="8"/>
        <color rgb="FF0000FF"/>
        <rFont val="Times New Roman"/>
        <family val="1"/>
        <charset val="204"/>
      </rPr>
      <t xml:space="preserve"> абзацем       вторым пункта 1       статьи 78.1</t>
    </r>
    <r>
      <rPr>
        <sz val="8"/>
        <color theme="1"/>
        <rFont val="Times New Roman"/>
        <family val="1"/>
        <charset val="204"/>
      </rPr>
      <t xml:space="preserve"> Бюджетного кодекса Российской Федерации (на иные цели</t>
    </r>
  </si>
  <si>
    <t>Информация к Плану финансово-хозяйственной деятельности на 2025 год</t>
  </si>
  <si>
    <t>263</t>
  </si>
  <si>
    <t>Информация к Плану финансово-хозяйственной деятельности на 2026 год</t>
  </si>
  <si>
    <t>услуги, работы для целей капитальных вложений</t>
  </si>
  <si>
    <t>Иные выплаты текущего характера физическим лицам</t>
  </si>
  <si>
    <r>
      <t xml:space="preserve">« 09 » </t>
    </r>
    <r>
      <rPr>
        <u/>
        <sz val="8"/>
        <color theme="1"/>
        <rFont val="Times New Roman"/>
        <family val="1"/>
        <charset val="204"/>
      </rPr>
      <t xml:space="preserve"> января  </t>
    </r>
    <r>
      <rPr>
        <sz val="8"/>
        <color theme="1"/>
        <rFont val="Times New Roman"/>
        <family val="1"/>
        <charset val="204"/>
      </rPr>
      <t>2025г.</t>
    </r>
  </si>
  <si>
    <t>по состоянию на «09» января 2025 г.</t>
  </si>
  <si>
    <t>Информация к Плану финансово-хозяйственной деятельности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</si>
</sst>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8"/>
      <color rgb="FF0000FF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justify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/>
    </xf>
    <xf numFmtId="0" fontId="3" fillId="0" borderId="0" xfId="0" applyFont="1" applyBorder="1" applyAlignment="1">
      <alignment vertical="justify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0"/>
  <sheetViews>
    <sheetView tabSelected="1" workbookViewId="0">
      <selection activeCell="A48" sqref="A48"/>
    </sheetView>
  </sheetViews>
  <sheetFormatPr defaultRowHeight="15" x14ac:dyDescent="0.25"/>
  <cols>
    <col min="1" max="1" width="17" customWidth="1"/>
    <col min="2" max="2" width="11.28515625" customWidth="1"/>
    <col min="3" max="3" width="9.140625" customWidth="1"/>
    <col min="4" max="4" width="13.85546875" customWidth="1"/>
    <col min="5" max="5" width="16.28515625" customWidth="1"/>
    <col min="6" max="6" width="15.85546875" customWidth="1"/>
    <col min="7" max="7" width="16.7109375" customWidth="1"/>
    <col min="8" max="8" width="16.42578125" customWidth="1"/>
    <col min="9" max="9" width="15.28515625" customWidth="1"/>
    <col min="11" max="11" width="9.140625" hidden="1" customWidth="1"/>
  </cols>
  <sheetData>
    <row r="1" spans="1:11" ht="60.75" customHeight="1" x14ac:dyDescent="0.25">
      <c r="G1" s="32" t="s">
        <v>49</v>
      </c>
      <c r="H1" s="32"/>
      <c r="I1" s="32"/>
    </row>
    <row r="2" spans="1:11" x14ac:dyDescent="0.25">
      <c r="G2" s="5"/>
      <c r="H2" s="5"/>
      <c r="I2" s="5"/>
    </row>
    <row r="3" spans="1:11" x14ac:dyDescent="0.25">
      <c r="G3" s="33" t="s">
        <v>21</v>
      </c>
      <c r="H3" s="33"/>
      <c r="I3" s="33"/>
    </row>
    <row r="4" spans="1:11" x14ac:dyDescent="0.25">
      <c r="G4" s="34" t="s">
        <v>23</v>
      </c>
      <c r="H4" s="34"/>
      <c r="I4" s="34"/>
    </row>
    <row r="5" spans="1:11" x14ac:dyDescent="0.25">
      <c r="G5" s="33" t="s">
        <v>22</v>
      </c>
      <c r="H5" s="33"/>
      <c r="I5" s="33"/>
    </row>
    <row r="6" spans="1:11" x14ac:dyDescent="0.25">
      <c r="G6" s="6"/>
      <c r="H6" s="34" t="s">
        <v>24</v>
      </c>
      <c r="I6" s="34"/>
    </row>
    <row r="7" spans="1:11" x14ac:dyDescent="0.25">
      <c r="G7" s="7" t="s">
        <v>25</v>
      </c>
      <c r="H7" s="33" t="s">
        <v>26</v>
      </c>
      <c r="I7" s="33"/>
    </row>
    <row r="8" spans="1:11" x14ac:dyDescent="0.25">
      <c r="G8" s="37" t="s">
        <v>56</v>
      </c>
      <c r="H8" s="37"/>
      <c r="I8" s="37"/>
    </row>
    <row r="9" spans="1:11" x14ac:dyDescent="0.25">
      <c r="G9" s="1"/>
      <c r="H9" s="1"/>
      <c r="I9" s="1"/>
    </row>
    <row r="10" spans="1:11" x14ac:dyDescent="0.25">
      <c r="A10" s="39" t="s">
        <v>51</v>
      </c>
      <c r="B10" s="39"/>
      <c r="C10" s="39"/>
      <c r="D10" s="39"/>
      <c r="E10" s="39"/>
      <c r="F10" s="39"/>
      <c r="G10" s="39"/>
      <c r="H10" s="39"/>
      <c r="I10" s="39"/>
    </row>
    <row r="11" spans="1:11" x14ac:dyDescent="0.25">
      <c r="A11" s="39" t="s">
        <v>28</v>
      </c>
      <c r="B11" s="39"/>
      <c r="C11" s="39"/>
      <c r="D11" s="39"/>
      <c r="E11" s="39"/>
      <c r="F11" s="39"/>
      <c r="G11" s="39"/>
      <c r="H11" s="39"/>
      <c r="I11" s="39"/>
    </row>
    <row r="12" spans="1:11" x14ac:dyDescent="0.25">
      <c r="A12" s="39" t="s">
        <v>57</v>
      </c>
      <c r="B12" s="39"/>
      <c r="C12" s="39"/>
      <c r="D12" s="39"/>
      <c r="E12" s="39"/>
      <c r="F12" s="39"/>
      <c r="G12" s="39"/>
      <c r="H12" s="39"/>
      <c r="I12" s="39"/>
    </row>
    <row r="14" spans="1:11" x14ac:dyDescent="0.25">
      <c r="A14" s="38" t="s">
        <v>27</v>
      </c>
      <c r="B14" s="38"/>
      <c r="C14" s="38"/>
      <c r="D14" s="8"/>
      <c r="E14" s="8"/>
      <c r="F14" s="8"/>
      <c r="G14" s="8"/>
      <c r="H14" s="8"/>
      <c r="I14" s="8"/>
    </row>
    <row r="15" spans="1:11" x14ac:dyDescent="0.25">
      <c r="A15" s="35" t="s">
        <v>0</v>
      </c>
      <c r="B15" s="35" t="s">
        <v>1</v>
      </c>
      <c r="C15" s="41" t="s">
        <v>2</v>
      </c>
      <c r="D15" s="35" t="s">
        <v>3</v>
      </c>
      <c r="E15" s="43" t="s">
        <v>4</v>
      </c>
      <c r="F15" s="43"/>
      <c r="G15" s="43"/>
      <c r="H15" s="43"/>
      <c r="I15" s="43"/>
    </row>
    <row r="16" spans="1:11" ht="107.25" customHeight="1" x14ac:dyDescent="0.25">
      <c r="A16" s="36"/>
      <c r="B16" s="36"/>
      <c r="C16" s="42"/>
      <c r="D16" s="36"/>
      <c r="E16" s="9" t="s">
        <v>11</v>
      </c>
      <c r="F16" s="9" t="s">
        <v>50</v>
      </c>
      <c r="G16" s="9" t="s">
        <v>12</v>
      </c>
      <c r="H16" s="9" t="s">
        <v>6</v>
      </c>
      <c r="I16" s="9" t="s">
        <v>7</v>
      </c>
      <c r="K16" s="4" t="str">
        <f>IF(D18+D19=D20,"ОК","!!!")</f>
        <v>ОК</v>
      </c>
    </row>
    <row r="17" spans="1:9" x14ac:dyDescent="0.2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</row>
    <row r="18" spans="1:9" ht="39" x14ac:dyDescent="0.25">
      <c r="A18" s="11" t="s">
        <v>8</v>
      </c>
      <c r="B18" s="10" t="s">
        <v>9</v>
      </c>
      <c r="C18" s="10" t="s">
        <v>9</v>
      </c>
      <c r="D18" s="20">
        <f>E18+F18+H18</f>
        <v>529130.86</v>
      </c>
      <c r="E18" s="22">
        <v>470287.03</v>
      </c>
      <c r="F18" s="22">
        <v>0</v>
      </c>
      <c r="G18" s="22"/>
      <c r="H18" s="22">
        <v>58843.83</v>
      </c>
      <c r="I18" s="12"/>
    </row>
    <row r="19" spans="1:9" ht="14.25" customHeight="1" x14ac:dyDescent="0.25">
      <c r="A19" s="13" t="s">
        <v>10</v>
      </c>
      <c r="B19" s="10" t="s">
        <v>9</v>
      </c>
      <c r="C19" s="10" t="s">
        <v>9</v>
      </c>
      <c r="D19" s="20">
        <f>E19+F19+H19+I19</f>
        <v>146883862.43000001</v>
      </c>
      <c r="E19" s="22">
        <v>119079015.17</v>
      </c>
      <c r="F19" s="22">
        <v>24784847.260000002</v>
      </c>
      <c r="G19" s="22"/>
      <c r="H19" s="22">
        <v>3020000</v>
      </c>
      <c r="I19" s="12">
        <v>0</v>
      </c>
    </row>
    <row r="20" spans="1:9" x14ac:dyDescent="0.25">
      <c r="A20" s="13" t="s">
        <v>13</v>
      </c>
      <c r="B20" s="14" t="s">
        <v>9</v>
      </c>
      <c r="C20" s="14" t="s">
        <v>9</v>
      </c>
      <c r="D20" s="20">
        <f>E20+F20+H20+I20</f>
        <v>147412993.29000002</v>
      </c>
      <c r="E20" s="23">
        <f>E22+E25+E29+E31+E45+E48+E52+E54+E56</f>
        <v>119549302.2</v>
      </c>
      <c r="F20" s="23">
        <f>F22+F25+F29+F31+F45+F48+F52+F54+F56</f>
        <v>24784847.260000002</v>
      </c>
      <c r="G20" s="23">
        <f t="shared" ref="G20:I20" si="0">G22+G25+G29+G31+G45+G48+G52+G54+G56</f>
        <v>0</v>
      </c>
      <c r="H20" s="23">
        <f t="shared" si="0"/>
        <v>3078843.83</v>
      </c>
      <c r="I20" s="23">
        <f t="shared" si="0"/>
        <v>0</v>
      </c>
    </row>
    <row r="21" spans="1:9" x14ac:dyDescent="0.25">
      <c r="A21" s="13" t="s">
        <v>14</v>
      </c>
      <c r="B21" s="14"/>
      <c r="C21" s="14"/>
      <c r="D21" s="20">
        <f t="shared" ref="D21:D58" si="1">E21+F21+H21</f>
        <v>0</v>
      </c>
      <c r="E21" s="19"/>
      <c r="F21" s="19"/>
      <c r="G21" s="19"/>
      <c r="H21" s="19"/>
      <c r="I21" s="17"/>
    </row>
    <row r="22" spans="1:9" ht="25.5" customHeight="1" x14ac:dyDescent="0.25">
      <c r="A22" s="13" t="s">
        <v>15</v>
      </c>
      <c r="B22" s="14">
        <v>111</v>
      </c>
      <c r="C22" s="18" t="s">
        <v>47</v>
      </c>
      <c r="D22" s="20">
        <f t="shared" si="1"/>
        <v>85799900</v>
      </c>
      <c r="E22" s="23">
        <f>E23+E24</f>
        <v>75476900</v>
      </c>
      <c r="F22" s="23">
        <f t="shared" ref="F22:H22" si="2">F23+F24</f>
        <v>10260000</v>
      </c>
      <c r="G22" s="23">
        <f t="shared" si="2"/>
        <v>0</v>
      </c>
      <c r="H22" s="23">
        <f t="shared" si="2"/>
        <v>63000</v>
      </c>
      <c r="I22" s="16"/>
    </row>
    <row r="23" spans="1:9" x14ac:dyDescent="0.25">
      <c r="A23" s="13" t="s">
        <v>16</v>
      </c>
      <c r="B23" s="14">
        <v>111</v>
      </c>
      <c r="C23" s="14">
        <v>211</v>
      </c>
      <c r="D23" s="20">
        <f t="shared" si="1"/>
        <v>85399900</v>
      </c>
      <c r="E23" s="19">
        <v>75076900</v>
      </c>
      <c r="F23" s="19">
        <v>10260000</v>
      </c>
      <c r="G23" s="19"/>
      <c r="H23" s="19">
        <v>63000</v>
      </c>
      <c r="I23" s="17"/>
    </row>
    <row r="24" spans="1:9" x14ac:dyDescent="0.25">
      <c r="A24" s="13" t="s">
        <v>16</v>
      </c>
      <c r="B24" s="14">
        <v>111</v>
      </c>
      <c r="C24" s="14">
        <v>266</v>
      </c>
      <c r="D24" s="20">
        <f t="shared" si="1"/>
        <v>400000</v>
      </c>
      <c r="E24" s="19">
        <v>400000</v>
      </c>
      <c r="F24" s="19"/>
      <c r="G24" s="19"/>
      <c r="H24" s="19"/>
      <c r="I24" s="17"/>
    </row>
    <row r="25" spans="1:9" ht="63.75" customHeight="1" x14ac:dyDescent="0.25">
      <c r="A25" s="13" t="s">
        <v>17</v>
      </c>
      <c r="B25" s="14">
        <v>112</v>
      </c>
      <c r="C25" s="18" t="s">
        <v>47</v>
      </c>
      <c r="D25" s="20">
        <f t="shared" si="1"/>
        <v>2832000</v>
      </c>
      <c r="E25" s="23">
        <f>E26+E27+E28</f>
        <v>102000</v>
      </c>
      <c r="F25" s="23">
        <f>F26+F27+F28</f>
        <v>2730000</v>
      </c>
      <c r="G25" s="23"/>
      <c r="H25" s="23"/>
      <c r="I25" s="16"/>
    </row>
    <row r="26" spans="1:9" x14ac:dyDescent="0.25">
      <c r="A26" s="13" t="s">
        <v>18</v>
      </c>
      <c r="B26" s="14">
        <v>112</v>
      </c>
      <c r="C26" s="14">
        <v>212</v>
      </c>
      <c r="D26" s="20">
        <f t="shared" si="1"/>
        <v>10100</v>
      </c>
      <c r="E26" s="19">
        <v>10100</v>
      </c>
      <c r="F26" s="19"/>
      <c r="G26" s="19"/>
      <c r="H26" s="19"/>
      <c r="I26" s="17"/>
    </row>
    <row r="27" spans="1:9" x14ac:dyDescent="0.25">
      <c r="A27" s="13" t="s">
        <v>18</v>
      </c>
      <c r="B27" s="14">
        <v>112</v>
      </c>
      <c r="C27" s="14">
        <v>214</v>
      </c>
      <c r="D27" s="20">
        <f t="shared" si="1"/>
        <v>2730000</v>
      </c>
      <c r="E27" s="19"/>
      <c r="F27" s="19">
        <v>2730000</v>
      </c>
      <c r="G27" s="19"/>
      <c r="H27" s="19"/>
      <c r="I27" s="17"/>
    </row>
    <row r="28" spans="1:9" x14ac:dyDescent="0.25">
      <c r="A28" s="13" t="s">
        <v>18</v>
      </c>
      <c r="B28" s="14">
        <v>112</v>
      </c>
      <c r="C28" s="14">
        <v>226</v>
      </c>
      <c r="D28" s="20">
        <f t="shared" si="1"/>
        <v>91900</v>
      </c>
      <c r="E28" s="19">
        <v>91900</v>
      </c>
      <c r="F28" s="19"/>
      <c r="G28" s="19"/>
      <c r="H28" s="19"/>
      <c r="I28" s="17"/>
    </row>
    <row r="29" spans="1:9" ht="123.75" customHeight="1" x14ac:dyDescent="0.25">
      <c r="A29" s="13" t="s">
        <v>19</v>
      </c>
      <c r="B29" s="14">
        <v>119</v>
      </c>
      <c r="C29" s="18" t="s">
        <v>47</v>
      </c>
      <c r="D29" s="20">
        <f t="shared" si="1"/>
        <v>25790856.25</v>
      </c>
      <c r="E29" s="23">
        <f>E30</f>
        <v>22673300</v>
      </c>
      <c r="F29" s="23">
        <f t="shared" ref="F29:H29" si="3">F30</f>
        <v>3098556.25</v>
      </c>
      <c r="G29" s="23">
        <f t="shared" si="3"/>
        <v>0</v>
      </c>
      <c r="H29" s="23">
        <f t="shared" si="3"/>
        <v>19000</v>
      </c>
      <c r="I29" s="16"/>
    </row>
    <row r="30" spans="1:9" ht="39.75" customHeight="1" x14ac:dyDescent="0.25">
      <c r="A30" s="13" t="s">
        <v>20</v>
      </c>
      <c r="B30" s="14">
        <v>119</v>
      </c>
      <c r="C30" s="14">
        <v>213</v>
      </c>
      <c r="D30" s="20">
        <f t="shared" si="1"/>
        <v>25790856.25</v>
      </c>
      <c r="E30" s="19">
        <v>22673300</v>
      </c>
      <c r="F30" s="19">
        <v>3098556.25</v>
      </c>
      <c r="G30" s="19"/>
      <c r="H30" s="19">
        <v>19000</v>
      </c>
      <c r="I30" s="17"/>
    </row>
    <row r="31" spans="1:9" ht="76.5" x14ac:dyDescent="0.25">
      <c r="A31" s="13" t="s">
        <v>29</v>
      </c>
      <c r="B31" s="14">
        <v>244</v>
      </c>
      <c r="C31" s="18" t="s">
        <v>47</v>
      </c>
      <c r="D31" s="20">
        <f>E31+F31+H31</f>
        <v>29750601.940000005</v>
      </c>
      <c r="E31" s="23">
        <f>E32+E33+E34+E35+E36+E37+E38+E39+E40+E41+E42+E43+E44</f>
        <v>21048477.200000003</v>
      </c>
      <c r="F31" s="23">
        <f t="shared" ref="F31:I31" si="4">F32+F33+F34+F35+F36+F37+F38+F39+F40+F41+F42+F43+F44</f>
        <v>5705280.9100000001</v>
      </c>
      <c r="G31" s="23">
        <f t="shared" si="4"/>
        <v>0</v>
      </c>
      <c r="H31" s="23">
        <f t="shared" si="4"/>
        <v>2996843.83</v>
      </c>
      <c r="I31" s="23">
        <f t="shared" si="4"/>
        <v>0</v>
      </c>
    </row>
    <row r="32" spans="1:9" x14ac:dyDescent="0.25">
      <c r="A32" s="13" t="s">
        <v>30</v>
      </c>
      <c r="B32" s="14">
        <v>244</v>
      </c>
      <c r="C32" s="14">
        <v>221</v>
      </c>
      <c r="D32" s="20">
        <f t="shared" si="1"/>
        <v>142800</v>
      </c>
      <c r="E32" s="19">
        <v>142800</v>
      </c>
      <c r="F32" s="19"/>
      <c r="G32" s="19"/>
      <c r="H32" s="19"/>
      <c r="I32" s="17"/>
    </row>
    <row r="33" spans="1:9" ht="25.5" customHeight="1" x14ac:dyDescent="0.25">
      <c r="A33" s="13" t="s">
        <v>31</v>
      </c>
      <c r="B33" s="14">
        <v>244</v>
      </c>
      <c r="C33" s="14">
        <v>222</v>
      </c>
      <c r="D33" s="20">
        <f t="shared" si="1"/>
        <v>0</v>
      </c>
      <c r="E33" s="19"/>
      <c r="F33" s="19"/>
      <c r="G33" s="19"/>
      <c r="H33" s="19"/>
      <c r="I33" s="17"/>
    </row>
    <row r="34" spans="1:9" ht="25.5" x14ac:dyDescent="0.25">
      <c r="A34" s="13" t="s">
        <v>32</v>
      </c>
      <c r="B34" s="14">
        <v>244</v>
      </c>
      <c r="C34" s="14">
        <v>223</v>
      </c>
      <c r="D34" s="20">
        <f t="shared" si="1"/>
        <v>97200</v>
      </c>
      <c r="E34" s="19">
        <v>97200</v>
      </c>
      <c r="F34" s="19"/>
      <c r="G34" s="19"/>
      <c r="H34" s="19"/>
      <c r="I34" s="17"/>
    </row>
    <row r="35" spans="1:9" ht="25.5" x14ac:dyDescent="0.25">
      <c r="A35" s="13" t="s">
        <v>32</v>
      </c>
      <c r="B35" s="14">
        <v>247</v>
      </c>
      <c r="C35" s="14">
        <v>223</v>
      </c>
      <c r="D35" s="20">
        <f t="shared" si="1"/>
        <v>8160300</v>
      </c>
      <c r="E35" s="19">
        <v>8104300</v>
      </c>
      <c r="F35" s="19"/>
      <c r="G35" s="19"/>
      <c r="H35" s="19">
        <v>56000</v>
      </c>
      <c r="I35" s="17"/>
    </row>
    <row r="36" spans="1:9" ht="38.25" x14ac:dyDescent="0.25">
      <c r="A36" s="13" t="s">
        <v>33</v>
      </c>
      <c r="B36" s="14">
        <v>244</v>
      </c>
      <c r="C36" s="14">
        <v>224</v>
      </c>
      <c r="D36" s="20">
        <f t="shared" si="1"/>
        <v>0</v>
      </c>
      <c r="E36" s="19"/>
      <c r="F36" s="19"/>
      <c r="G36" s="19"/>
      <c r="H36" s="19"/>
      <c r="I36" s="17"/>
    </row>
    <row r="37" spans="1:9" ht="38.25" x14ac:dyDescent="0.25">
      <c r="A37" s="13" t="s">
        <v>34</v>
      </c>
      <c r="B37" s="14">
        <v>243</v>
      </c>
      <c r="C37" s="14">
        <v>225</v>
      </c>
      <c r="D37" s="20">
        <f t="shared" si="1"/>
        <v>0</v>
      </c>
      <c r="E37" s="19"/>
      <c r="F37" s="19">
        <v>0</v>
      </c>
      <c r="G37" s="19"/>
      <c r="H37" s="19"/>
      <c r="I37" s="17"/>
    </row>
    <row r="38" spans="1:9" ht="38.25" x14ac:dyDescent="0.25">
      <c r="A38" s="13" t="s">
        <v>34</v>
      </c>
      <c r="B38" s="14">
        <v>244</v>
      </c>
      <c r="C38" s="14">
        <v>225</v>
      </c>
      <c r="D38" s="20">
        <f t="shared" si="1"/>
        <v>2810230.05</v>
      </c>
      <c r="E38" s="19">
        <v>2381306.0499999998</v>
      </c>
      <c r="F38" s="19">
        <v>424924</v>
      </c>
      <c r="G38" s="19"/>
      <c r="H38" s="19">
        <v>4000</v>
      </c>
      <c r="I38" s="17"/>
    </row>
    <row r="39" spans="1:9" ht="25.5" x14ac:dyDescent="0.25">
      <c r="A39" s="13" t="s">
        <v>35</v>
      </c>
      <c r="B39" s="14">
        <v>243</v>
      </c>
      <c r="C39" s="14">
        <v>226</v>
      </c>
      <c r="D39" s="20">
        <f>E39+F39+H39</f>
        <v>1498000</v>
      </c>
      <c r="E39" s="19"/>
      <c r="F39" s="19">
        <v>1498000</v>
      </c>
      <c r="G39" s="19"/>
      <c r="H39" s="19"/>
      <c r="I39" s="17"/>
    </row>
    <row r="40" spans="1:9" ht="25.5" x14ac:dyDescent="0.25">
      <c r="A40" s="13" t="s">
        <v>35</v>
      </c>
      <c r="B40" s="14">
        <v>244</v>
      </c>
      <c r="C40" s="14">
        <v>226</v>
      </c>
      <c r="D40" s="20">
        <f>E40+F40+H40</f>
        <v>1183000</v>
      </c>
      <c r="E40" s="19">
        <v>1173000</v>
      </c>
      <c r="F40" s="19"/>
      <c r="G40" s="19"/>
      <c r="H40" s="19">
        <v>10000</v>
      </c>
      <c r="I40" s="17"/>
    </row>
    <row r="41" spans="1:9" x14ac:dyDescent="0.25">
      <c r="A41" s="13" t="s">
        <v>36</v>
      </c>
      <c r="B41" s="14">
        <v>244</v>
      </c>
      <c r="C41" s="14">
        <v>227</v>
      </c>
      <c r="D41" s="20">
        <f t="shared" si="1"/>
        <v>120000</v>
      </c>
      <c r="E41" s="19">
        <v>120000</v>
      </c>
      <c r="F41" s="19"/>
      <c r="G41" s="19"/>
      <c r="H41" s="19"/>
      <c r="I41" s="17"/>
    </row>
    <row r="42" spans="1:9" ht="38.25" x14ac:dyDescent="0.25">
      <c r="A42" s="13" t="s">
        <v>54</v>
      </c>
      <c r="B42" s="14">
        <v>244</v>
      </c>
      <c r="C42" s="14">
        <v>228</v>
      </c>
      <c r="D42" s="20">
        <f t="shared" si="1"/>
        <v>0</v>
      </c>
      <c r="E42" s="19"/>
      <c r="F42" s="19">
        <v>0</v>
      </c>
      <c r="G42" s="19"/>
      <c r="H42" s="19"/>
      <c r="I42" s="17"/>
    </row>
    <row r="43" spans="1:9" ht="38.25" x14ac:dyDescent="0.25">
      <c r="A43" s="13" t="s">
        <v>37</v>
      </c>
      <c r="B43" s="14">
        <v>244</v>
      </c>
      <c r="C43" s="14">
        <v>310</v>
      </c>
      <c r="D43" s="20">
        <f t="shared" si="1"/>
        <v>3171600</v>
      </c>
      <c r="E43" s="19">
        <v>3171600</v>
      </c>
      <c r="F43" s="19">
        <v>0</v>
      </c>
      <c r="G43" s="19"/>
      <c r="H43" s="19">
        <v>0</v>
      </c>
      <c r="I43" s="17"/>
    </row>
    <row r="44" spans="1:9" ht="51" x14ac:dyDescent="0.25">
      <c r="A44" s="13" t="s">
        <v>38</v>
      </c>
      <c r="B44" s="14">
        <v>244</v>
      </c>
      <c r="C44" s="14">
        <v>340</v>
      </c>
      <c r="D44" s="20">
        <f>E44+F44+H44+I44</f>
        <v>12567471.890000001</v>
      </c>
      <c r="E44" s="19">
        <v>5858271.1500000004</v>
      </c>
      <c r="F44" s="19">
        <v>3782356.91</v>
      </c>
      <c r="G44" s="19"/>
      <c r="H44" s="19">
        <v>2926843.83</v>
      </c>
      <c r="I44" s="19"/>
    </row>
    <row r="45" spans="1:9" ht="89.25" x14ac:dyDescent="0.25">
      <c r="A45" s="13" t="s">
        <v>39</v>
      </c>
      <c r="B45" s="14">
        <v>321</v>
      </c>
      <c r="C45" s="18" t="s">
        <v>47</v>
      </c>
      <c r="D45" s="20">
        <f>E45+F45+H45</f>
        <v>2990000</v>
      </c>
      <c r="E45" s="23">
        <f>E46+E47</f>
        <v>20000</v>
      </c>
      <c r="F45" s="23">
        <f t="shared" ref="F45:I45" si="5">F46+F47</f>
        <v>2970000</v>
      </c>
      <c r="G45" s="23">
        <f t="shared" si="5"/>
        <v>0</v>
      </c>
      <c r="H45" s="23">
        <f t="shared" si="5"/>
        <v>0</v>
      </c>
      <c r="I45" s="15">
        <f t="shared" si="5"/>
        <v>0</v>
      </c>
    </row>
    <row r="46" spans="1:9" ht="38.25" customHeight="1" x14ac:dyDescent="0.25">
      <c r="A46" s="13" t="s">
        <v>40</v>
      </c>
      <c r="B46" s="14">
        <v>321</v>
      </c>
      <c r="C46" s="18" t="s">
        <v>52</v>
      </c>
      <c r="D46" s="20">
        <f t="shared" si="1"/>
        <v>20000</v>
      </c>
      <c r="E46" s="24">
        <v>20000</v>
      </c>
      <c r="F46" s="24"/>
      <c r="G46" s="24"/>
      <c r="H46" s="24"/>
      <c r="I46" s="17"/>
    </row>
    <row r="47" spans="1:9" ht="38.25" customHeight="1" x14ac:dyDescent="0.25">
      <c r="A47" s="13" t="s">
        <v>40</v>
      </c>
      <c r="B47" s="14">
        <v>321</v>
      </c>
      <c r="C47" s="14">
        <v>265</v>
      </c>
      <c r="D47" s="20">
        <f t="shared" si="1"/>
        <v>2970000</v>
      </c>
      <c r="E47" s="19"/>
      <c r="F47" s="19">
        <v>2970000</v>
      </c>
      <c r="G47" s="19"/>
      <c r="H47" s="19"/>
      <c r="I47" s="17"/>
    </row>
    <row r="48" spans="1:9" ht="41.25" customHeight="1" x14ac:dyDescent="0.25">
      <c r="A48" s="13" t="s">
        <v>55</v>
      </c>
      <c r="B48" s="14">
        <v>360</v>
      </c>
      <c r="C48" s="18" t="s">
        <v>47</v>
      </c>
      <c r="D48" s="20">
        <f t="shared" si="1"/>
        <v>21010.1</v>
      </c>
      <c r="E48" s="23">
        <f>E49</f>
        <v>0</v>
      </c>
      <c r="F48" s="23">
        <f t="shared" ref="F48:I48" si="6">F49</f>
        <v>21010.1</v>
      </c>
      <c r="G48" s="23">
        <f t="shared" si="6"/>
        <v>0</v>
      </c>
      <c r="H48" s="23">
        <f t="shared" si="6"/>
        <v>0</v>
      </c>
      <c r="I48" s="23">
        <f t="shared" si="6"/>
        <v>0</v>
      </c>
    </row>
    <row r="49" spans="1:9" ht="39" customHeight="1" x14ac:dyDescent="0.25">
      <c r="A49" s="13" t="s">
        <v>55</v>
      </c>
      <c r="B49" s="14">
        <v>360</v>
      </c>
      <c r="C49" s="14">
        <v>296</v>
      </c>
      <c r="D49" s="20">
        <f t="shared" si="1"/>
        <v>21010.1</v>
      </c>
      <c r="E49" s="19"/>
      <c r="F49" s="19">
        <v>21010.1</v>
      </c>
      <c r="G49" s="19"/>
      <c r="H49" s="19"/>
      <c r="I49" s="17"/>
    </row>
    <row r="50" spans="1:9" ht="88.5" customHeight="1" x14ac:dyDescent="0.25">
      <c r="A50" s="13" t="s">
        <v>41</v>
      </c>
      <c r="B50" s="14">
        <v>831</v>
      </c>
      <c r="C50" s="18" t="s">
        <v>47</v>
      </c>
      <c r="D50" s="20">
        <f t="shared" si="1"/>
        <v>0</v>
      </c>
      <c r="E50" s="19"/>
      <c r="F50" s="19"/>
      <c r="G50" s="19"/>
      <c r="H50" s="19"/>
      <c r="I50" s="17"/>
    </row>
    <row r="51" spans="1:9" x14ac:dyDescent="0.25">
      <c r="A51" s="13" t="s">
        <v>42</v>
      </c>
      <c r="B51" s="14">
        <v>831</v>
      </c>
      <c r="C51" s="14"/>
      <c r="D51" s="20">
        <f t="shared" si="1"/>
        <v>0</v>
      </c>
      <c r="E51" s="19"/>
      <c r="F51" s="19"/>
      <c r="G51" s="19"/>
      <c r="H51" s="19"/>
      <c r="I51" s="17"/>
    </row>
    <row r="52" spans="1:9" ht="51" customHeight="1" x14ac:dyDescent="0.25">
      <c r="A52" s="13" t="s">
        <v>43</v>
      </c>
      <c r="B52" s="14">
        <v>851</v>
      </c>
      <c r="C52" s="18" t="s">
        <v>47</v>
      </c>
      <c r="D52" s="20">
        <f t="shared" si="1"/>
        <v>141225</v>
      </c>
      <c r="E52" s="23">
        <f>E53</f>
        <v>141225</v>
      </c>
      <c r="F52" s="23"/>
      <c r="G52" s="23"/>
      <c r="H52" s="23"/>
      <c r="I52" s="16"/>
    </row>
    <row r="53" spans="1:9" x14ac:dyDescent="0.25">
      <c r="A53" s="13" t="s">
        <v>42</v>
      </c>
      <c r="B53" s="14">
        <v>851</v>
      </c>
      <c r="C53" s="14">
        <v>291</v>
      </c>
      <c r="D53" s="20">
        <f t="shared" si="1"/>
        <v>141225</v>
      </c>
      <c r="E53" s="19">
        <v>141225</v>
      </c>
      <c r="F53" s="19"/>
      <c r="G53" s="19"/>
      <c r="H53" s="19"/>
      <c r="I53" s="17"/>
    </row>
    <row r="54" spans="1:9" ht="25.5" x14ac:dyDescent="0.25">
      <c r="A54" s="13" t="s">
        <v>44</v>
      </c>
      <c r="B54" s="14">
        <v>852</v>
      </c>
      <c r="C54" s="18" t="s">
        <v>47</v>
      </c>
      <c r="D54" s="20">
        <f>E54+F54+H54</f>
        <v>87400</v>
      </c>
      <c r="E54" s="23">
        <f>E55</f>
        <v>87400</v>
      </c>
      <c r="F54" s="23"/>
      <c r="G54" s="23"/>
      <c r="H54" s="23"/>
      <c r="I54" s="16"/>
    </row>
    <row r="55" spans="1:9" x14ac:dyDescent="0.25">
      <c r="A55" s="13" t="s">
        <v>42</v>
      </c>
      <c r="B55" s="14">
        <v>852</v>
      </c>
      <c r="C55" s="14">
        <v>291</v>
      </c>
      <c r="D55" s="20">
        <f t="shared" si="1"/>
        <v>87400</v>
      </c>
      <c r="E55" s="19">
        <v>87400</v>
      </c>
      <c r="F55" s="19"/>
      <c r="G55" s="19"/>
      <c r="H55" s="19"/>
      <c r="I55" s="17"/>
    </row>
    <row r="56" spans="1:9" ht="25.5" x14ac:dyDescent="0.25">
      <c r="A56" s="13" t="s">
        <v>45</v>
      </c>
      <c r="B56" s="14">
        <v>853</v>
      </c>
      <c r="C56" s="18" t="s">
        <v>47</v>
      </c>
      <c r="D56" s="20">
        <f t="shared" si="1"/>
        <v>0</v>
      </c>
      <c r="E56" s="23">
        <f>E57</f>
        <v>0</v>
      </c>
      <c r="F56" s="23">
        <f t="shared" ref="F56:I56" si="7">F57</f>
        <v>0</v>
      </c>
      <c r="G56" s="23">
        <f t="shared" si="7"/>
        <v>0</v>
      </c>
      <c r="H56" s="23">
        <f t="shared" si="7"/>
        <v>0</v>
      </c>
      <c r="I56" s="15">
        <f t="shared" si="7"/>
        <v>0</v>
      </c>
    </row>
    <row r="57" spans="1:9" x14ac:dyDescent="0.25">
      <c r="A57" s="13" t="s">
        <v>42</v>
      </c>
      <c r="B57" s="14">
        <v>853</v>
      </c>
      <c r="C57" s="14">
        <v>295</v>
      </c>
      <c r="D57" s="20">
        <f t="shared" si="1"/>
        <v>0</v>
      </c>
      <c r="E57" s="19">
        <v>0</v>
      </c>
      <c r="F57" s="19"/>
      <c r="G57" s="19"/>
      <c r="H57" s="19"/>
      <c r="I57" s="17"/>
    </row>
    <row r="58" spans="1:9" ht="38.25" x14ac:dyDescent="0.25">
      <c r="A58" s="13" t="s">
        <v>46</v>
      </c>
      <c r="B58" s="14" t="s">
        <v>9</v>
      </c>
      <c r="C58" s="14" t="s">
        <v>9</v>
      </c>
      <c r="D58" s="20">
        <f t="shared" si="1"/>
        <v>0</v>
      </c>
      <c r="E58" s="19">
        <v>0</v>
      </c>
      <c r="F58" s="19">
        <v>0</v>
      </c>
      <c r="G58" s="19"/>
      <c r="H58" s="19">
        <v>0</v>
      </c>
      <c r="I58" s="17"/>
    </row>
    <row r="60" spans="1:9" ht="15" hidden="1" customHeight="1" x14ac:dyDescent="0.25">
      <c r="A60" s="40" t="s">
        <v>48</v>
      </c>
      <c r="B60" s="40"/>
      <c r="C60" s="40"/>
      <c r="D60" s="40"/>
      <c r="E60" s="40"/>
      <c r="F60" s="40"/>
    </row>
  </sheetData>
  <mergeCells count="17">
    <mergeCell ref="A14:C14"/>
    <mergeCell ref="A10:I10"/>
    <mergeCell ref="A11:I11"/>
    <mergeCell ref="A12:I12"/>
    <mergeCell ref="A60:F60"/>
    <mergeCell ref="C15:C16"/>
    <mergeCell ref="B15:B16"/>
    <mergeCell ref="A15:A16"/>
    <mergeCell ref="E15:I15"/>
    <mergeCell ref="G1:I1"/>
    <mergeCell ref="G3:I3"/>
    <mergeCell ref="G4:I4"/>
    <mergeCell ref="G5:I5"/>
    <mergeCell ref="D15:D16"/>
    <mergeCell ref="H6:I6"/>
    <mergeCell ref="H7:I7"/>
    <mergeCell ref="G8:I8"/>
  </mergeCells>
  <pageMargins left="0.82677165354330717" right="0.23622047244094491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0"/>
  <sheetViews>
    <sheetView topLeftCell="A31" workbookViewId="0">
      <selection activeCell="A38" sqref="A38:I39"/>
    </sheetView>
  </sheetViews>
  <sheetFormatPr defaultRowHeight="15" x14ac:dyDescent="0.25"/>
  <cols>
    <col min="1" max="1" width="16.28515625" customWidth="1"/>
    <col min="2" max="2" width="11.28515625" customWidth="1"/>
    <col min="3" max="3" width="9.140625" customWidth="1"/>
    <col min="4" max="4" width="13.85546875" customWidth="1"/>
    <col min="5" max="5" width="16.28515625" customWidth="1"/>
    <col min="6" max="6" width="15.85546875" customWidth="1"/>
    <col min="7" max="7" width="17.28515625" customWidth="1"/>
    <col min="8" max="8" width="16.42578125" customWidth="1"/>
    <col min="9" max="9" width="15.28515625" customWidth="1"/>
    <col min="11" max="11" width="9.140625" hidden="1" customWidth="1"/>
  </cols>
  <sheetData>
    <row r="1" spans="1:11" x14ac:dyDescent="0.25">
      <c r="G1" s="1"/>
      <c r="H1" s="1"/>
      <c r="I1" s="1"/>
    </row>
    <row r="2" spans="1:11" x14ac:dyDescent="0.25">
      <c r="A2" s="44" t="s">
        <v>53</v>
      </c>
      <c r="B2" s="44"/>
      <c r="C2" s="44"/>
      <c r="D2" s="44"/>
      <c r="E2" s="44"/>
      <c r="F2" s="44"/>
      <c r="G2" s="44"/>
      <c r="H2" s="44"/>
      <c r="I2" s="44"/>
    </row>
    <row r="3" spans="1:1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</row>
    <row r="4" spans="1:11" x14ac:dyDescent="0.25">
      <c r="A4" s="44" t="s">
        <v>57</v>
      </c>
      <c r="B4" s="44"/>
      <c r="C4" s="44"/>
      <c r="D4" s="44"/>
      <c r="E4" s="44"/>
      <c r="F4" s="44"/>
      <c r="G4" s="44"/>
      <c r="H4" s="44"/>
      <c r="I4" s="44"/>
    </row>
    <row r="6" spans="1:11" x14ac:dyDescent="0.25">
      <c r="A6" s="45" t="s">
        <v>27</v>
      </c>
      <c r="B6" s="45"/>
      <c r="C6" s="45"/>
    </row>
    <row r="7" spans="1:11" x14ac:dyDescent="0.25">
      <c r="A7" s="46" t="s">
        <v>0</v>
      </c>
      <c r="B7" s="46" t="s">
        <v>1</v>
      </c>
      <c r="C7" s="48" t="s">
        <v>2</v>
      </c>
      <c r="D7" s="46" t="s">
        <v>3</v>
      </c>
      <c r="E7" s="50" t="s">
        <v>4</v>
      </c>
      <c r="F7" s="50"/>
      <c r="G7" s="50"/>
      <c r="H7" s="50"/>
      <c r="I7" s="50"/>
    </row>
    <row r="8" spans="1:11" ht="165" customHeight="1" x14ac:dyDescent="0.25">
      <c r="A8" s="47"/>
      <c r="B8" s="47"/>
      <c r="C8" s="49"/>
      <c r="D8" s="47"/>
      <c r="E8" s="3" t="s">
        <v>11</v>
      </c>
      <c r="F8" s="3" t="s">
        <v>5</v>
      </c>
      <c r="G8" s="3" t="s">
        <v>12</v>
      </c>
      <c r="H8" s="3" t="s">
        <v>6</v>
      </c>
      <c r="I8" s="3" t="s">
        <v>7</v>
      </c>
    </row>
    <row r="9" spans="1:1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</row>
    <row r="10" spans="1:11" ht="39" customHeight="1" x14ac:dyDescent="0.25">
      <c r="A10" s="11" t="s">
        <v>8</v>
      </c>
      <c r="B10" s="10" t="s">
        <v>9</v>
      </c>
      <c r="C10" s="10" t="s">
        <v>9</v>
      </c>
      <c r="D10" s="20">
        <f>E10+F10+H10</f>
        <v>0</v>
      </c>
      <c r="E10" s="25">
        <v>0</v>
      </c>
      <c r="F10" s="25">
        <v>0</v>
      </c>
      <c r="G10" s="25"/>
      <c r="H10" s="25">
        <v>0</v>
      </c>
      <c r="I10" s="21"/>
      <c r="K10" s="4" t="str">
        <f>IF(D10+D11=D12,"ОК","!!!")</f>
        <v>ОК</v>
      </c>
    </row>
    <row r="11" spans="1:11" ht="21" customHeight="1" x14ac:dyDescent="0.25">
      <c r="A11" s="13" t="s">
        <v>10</v>
      </c>
      <c r="B11" s="10" t="s">
        <v>9</v>
      </c>
      <c r="C11" s="10" t="s">
        <v>9</v>
      </c>
      <c r="D11" s="20">
        <f t="shared" ref="D11:D48" si="0">E11+F11+H11</f>
        <v>130187676.86</v>
      </c>
      <c r="E11" s="25">
        <v>104245243.02</v>
      </c>
      <c r="F11" s="25">
        <v>22922433.84</v>
      </c>
      <c r="G11" s="25"/>
      <c r="H11" s="25">
        <v>3020000</v>
      </c>
      <c r="I11" s="21"/>
    </row>
    <row r="12" spans="1:11" x14ac:dyDescent="0.25">
      <c r="A12" s="13" t="s">
        <v>13</v>
      </c>
      <c r="B12" s="14" t="s">
        <v>9</v>
      </c>
      <c r="C12" s="14" t="s">
        <v>9</v>
      </c>
      <c r="D12" s="20">
        <f t="shared" si="0"/>
        <v>130187676.86</v>
      </c>
      <c r="E12" s="23">
        <f>E14+E17+E21+E23+E35+E38+E42+E44+E46</f>
        <v>104245243.02</v>
      </c>
      <c r="F12" s="23">
        <f t="shared" ref="F12:H12" si="1">F14+F17+F21+F23+F35+F38+F42+F44+F46</f>
        <v>22922433.840000004</v>
      </c>
      <c r="G12" s="23">
        <f t="shared" si="1"/>
        <v>0</v>
      </c>
      <c r="H12" s="23">
        <f t="shared" si="1"/>
        <v>3020000</v>
      </c>
      <c r="I12" s="16"/>
    </row>
    <row r="13" spans="1:11" x14ac:dyDescent="0.25">
      <c r="A13" s="13" t="s">
        <v>14</v>
      </c>
      <c r="B13" s="14"/>
      <c r="C13" s="14"/>
      <c r="D13" s="20">
        <f t="shared" si="0"/>
        <v>0</v>
      </c>
      <c r="E13" s="19"/>
      <c r="F13" s="19"/>
      <c r="G13" s="19"/>
      <c r="H13" s="19"/>
      <c r="I13" s="17"/>
    </row>
    <row r="14" spans="1:11" ht="27.75" customHeight="1" x14ac:dyDescent="0.25">
      <c r="A14" s="13" t="s">
        <v>15</v>
      </c>
      <c r="B14" s="14">
        <v>111</v>
      </c>
      <c r="C14" s="18" t="s">
        <v>47</v>
      </c>
      <c r="D14" s="20">
        <f t="shared" si="0"/>
        <v>85802600</v>
      </c>
      <c r="E14" s="23">
        <f>E15+E16</f>
        <v>75476900</v>
      </c>
      <c r="F14" s="23">
        <f>F15+F16</f>
        <v>10262700</v>
      </c>
      <c r="G14" s="23"/>
      <c r="H14" s="23">
        <f t="shared" ref="H14" si="2">H15+H16</f>
        <v>63000</v>
      </c>
      <c r="I14" s="16"/>
    </row>
    <row r="15" spans="1:11" ht="15.75" customHeight="1" x14ac:dyDescent="0.25">
      <c r="A15" s="13" t="s">
        <v>16</v>
      </c>
      <c r="B15" s="14">
        <v>111</v>
      </c>
      <c r="C15" s="14">
        <v>211</v>
      </c>
      <c r="D15" s="20">
        <f t="shared" si="0"/>
        <v>85402600</v>
      </c>
      <c r="E15" s="19">
        <v>75076900</v>
      </c>
      <c r="F15" s="19">
        <v>10262700</v>
      </c>
      <c r="G15" s="19"/>
      <c r="H15" s="19">
        <v>63000</v>
      </c>
      <c r="I15" s="17"/>
    </row>
    <row r="16" spans="1:11" ht="16.5" customHeight="1" x14ac:dyDescent="0.25">
      <c r="A16" s="13" t="s">
        <v>16</v>
      </c>
      <c r="B16" s="14">
        <v>111</v>
      </c>
      <c r="C16" s="14">
        <v>266</v>
      </c>
      <c r="D16" s="20">
        <f t="shared" si="0"/>
        <v>400000</v>
      </c>
      <c r="E16" s="19">
        <v>400000</v>
      </c>
      <c r="F16" s="19"/>
      <c r="G16" s="19"/>
      <c r="H16" s="19"/>
      <c r="I16" s="17"/>
    </row>
    <row r="17" spans="1:9" ht="76.5" x14ac:dyDescent="0.25">
      <c r="A17" s="13" t="s">
        <v>17</v>
      </c>
      <c r="B17" s="14">
        <v>112</v>
      </c>
      <c r="C17" s="18" t="s">
        <v>47</v>
      </c>
      <c r="D17" s="20">
        <f t="shared" si="0"/>
        <v>2730000</v>
      </c>
      <c r="E17" s="23">
        <f>E18+E19+E20</f>
        <v>0</v>
      </c>
      <c r="F17" s="23">
        <f>F18+F19+F20</f>
        <v>2730000</v>
      </c>
      <c r="G17" s="23"/>
      <c r="H17" s="23"/>
      <c r="I17" s="16"/>
    </row>
    <row r="18" spans="1:9" ht="15" customHeight="1" x14ac:dyDescent="0.25">
      <c r="A18" s="13" t="s">
        <v>18</v>
      </c>
      <c r="B18" s="14">
        <v>112</v>
      </c>
      <c r="C18" s="14">
        <v>212</v>
      </c>
      <c r="D18" s="20">
        <f t="shared" si="0"/>
        <v>0</v>
      </c>
      <c r="E18" s="19">
        <v>0</v>
      </c>
      <c r="F18" s="19">
        <v>0</v>
      </c>
      <c r="G18" s="19"/>
      <c r="H18" s="19"/>
      <c r="I18" s="17"/>
    </row>
    <row r="19" spans="1:9" ht="17.25" customHeight="1" x14ac:dyDescent="0.25">
      <c r="A19" s="13" t="s">
        <v>18</v>
      </c>
      <c r="B19" s="14">
        <v>112</v>
      </c>
      <c r="C19" s="14">
        <v>214</v>
      </c>
      <c r="D19" s="20">
        <f t="shared" si="0"/>
        <v>2730000</v>
      </c>
      <c r="E19" s="19"/>
      <c r="F19" s="19">
        <v>2730000</v>
      </c>
      <c r="G19" s="19"/>
      <c r="H19" s="19"/>
      <c r="I19" s="17"/>
    </row>
    <row r="20" spans="1:9" ht="16.5" customHeight="1" x14ac:dyDescent="0.25">
      <c r="A20" s="13" t="s">
        <v>18</v>
      </c>
      <c r="B20" s="14">
        <v>112</v>
      </c>
      <c r="C20" s="14">
        <v>226</v>
      </c>
      <c r="D20" s="20">
        <f t="shared" si="0"/>
        <v>0</v>
      </c>
      <c r="E20" s="19">
        <v>0</v>
      </c>
      <c r="F20" s="19">
        <v>0</v>
      </c>
      <c r="G20" s="19"/>
      <c r="H20" s="19"/>
      <c r="I20" s="17"/>
    </row>
    <row r="21" spans="1:9" ht="114.75" x14ac:dyDescent="0.25">
      <c r="A21" s="13" t="s">
        <v>19</v>
      </c>
      <c r="B21" s="14">
        <v>119</v>
      </c>
      <c r="C21" s="18" t="s">
        <v>47</v>
      </c>
      <c r="D21" s="20">
        <f t="shared" si="0"/>
        <v>25791712.5</v>
      </c>
      <c r="E21" s="23">
        <f>E22</f>
        <v>22673300</v>
      </c>
      <c r="F21" s="23">
        <f>F22</f>
        <v>3099412.5</v>
      </c>
      <c r="G21" s="23"/>
      <c r="H21" s="23">
        <f t="shared" ref="H21" si="3">H22</f>
        <v>19000</v>
      </c>
      <c r="I21" s="16"/>
    </row>
    <row r="22" spans="1:9" ht="38.25" x14ac:dyDescent="0.25">
      <c r="A22" s="13" t="s">
        <v>20</v>
      </c>
      <c r="B22" s="14">
        <v>119</v>
      </c>
      <c r="C22" s="14">
        <v>213</v>
      </c>
      <c r="D22" s="20">
        <f t="shared" si="0"/>
        <v>25791712.5</v>
      </c>
      <c r="E22" s="19">
        <v>22673300</v>
      </c>
      <c r="F22" s="19">
        <v>3099412.5</v>
      </c>
      <c r="G22" s="19"/>
      <c r="H22" s="19">
        <v>19000</v>
      </c>
      <c r="I22" s="17"/>
    </row>
    <row r="23" spans="1:9" ht="76.5" x14ac:dyDescent="0.25">
      <c r="A23" s="13" t="s">
        <v>29</v>
      </c>
      <c r="B23" s="14">
        <v>244</v>
      </c>
      <c r="C23" s="18" t="s">
        <v>47</v>
      </c>
      <c r="D23" s="20">
        <f t="shared" si="0"/>
        <v>12872354.260000002</v>
      </c>
      <c r="E23" s="23">
        <f>E24+E26+E27+E29+E30+E31+E32+E33+E34</f>
        <v>6095043.0200000005</v>
      </c>
      <c r="F23" s="23">
        <f t="shared" ref="F23:H23" si="4">F24+F26+F27+F29+F30+F31+F32+F33+F34</f>
        <v>3839311.24</v>
      </c>
      <c r="G23" s="23">
        <f t="shared" si="4"/>
        <v>0</v>
      </c>
      <c r="H23" s="23">
        <f t="shared" si="4"/>
        <v>2938000</v>
      </c>
      <c r="I23" s="15">
        <f t="shared" ref="I23" si="5">I24+I26+I27+I29+I31+I32+I33+I34</f>
        <v>0</v>
      </c>
    </row>
    <row r="24" spans="1:9" x14ac:dyDescent="0.25">
      <c r="A24" s="13" t="s">
        <v>30</v>
      </c>
      <c r="B24" s="14">
        <v>244</v>
      </c>
      <c r="C24" s="14">
        <v>221</v>
      </c>
      <c r="D24" s="20">
        <f t="shared" si="0"/>
        <v>142800</v>
      </c>
      <c r="E24" s="19">
        <v>142800</v>
      </c>
      <c r="F24" s="19"/>
      <c r="G24" s="19"/>
      <c r="H24" s="19"/>
      <c r="I24" s="17"/>
    </row>
    <row r="25" spans="1:9" ht="25.5" x14ac:dyDescent="0.25">
      <c r="A25" s="13" t="s">
        <v>31</v>
      </c>
      <c r="B25" s="14">
        <v>244</v>
      </c>
      <c r="C25" s="14">
        <v>222</v>
      </c>
      <c r="D25" s="20">
        <f t="shared" si="0"/>
        <v>0</v>
      </c>
      <c r="E25" s="19"/>
      <c r="F25" s="19"/>
      <c r="G25" s="19"/>
      <c r="H25" s="19"/>
      <c r="I25" s="17"/>
    </row>
    <row r="26" spans="1:9" ht="25.5" x14ac:dyDescent="0.25">
      <c r="A26" s="13" t="s">
        <v>32</v>
      </c>
      <c r="B26" s="14">
        <v>244</v>
      </c>
      <c r="C26" s="14">
        <v>223</v>
      </c>
      <c r="D26" s="20">
        <f t="shared" si="0"/>
        <v>97200</v>
      </c>
      <c r="E26" s="19">
        <v>97200</v>
      </c>
      <c r="F26" s="19"/>
      <c r="G26" s="19"/>
      <c r="H26" s="19"/>
      <c r="I26" s="17"/>
    </row>
    <row r="27" spans="1:9" ht="25.5" x14ac:dyDescent="0.25">
      <c r="A27" s="13" t="s">
        <v>32</v>
      </c>
      <c r="B27" s="14">
        <v>247</v>
      </c>
      <c r="C27" s="14">
        <v>223</v>
      </c>
      <c r="D27" s="20">
        <f t="shared" si="0"/>
        <v>3660300</v>
      </c>
      <c r="E27" s="19">
        <v>3604300</v>
      </c>
      <c r="F27" s="19"/>
      <c r="G27" s="19"/>
      <c r="H27" s="19">
        <v>56000</v>
      </c>
      <c r="I27" s="17"/>
    </row>
    <row r="28" spans="1:9" ht="38.25" x14ac:dyDescent="0.25">
      <c r="A28" s="13" t="s">
        <v>33</v>
      </c>
      <c r="B28" s="14">
        <v>244</v>
      </c>
      <c r="C28" s="14">
        <v>224</v>
      </c>
      <c r="D28" s="20">
        <f t="shared" si="0"/>
        <v>0</v>
      </c>
      <c r="E28" s="19"/>
      <c r="F28" s="19"/>
      <c r="G28" s="19"/>
      <c r="H28" s="19"/>
      <c r="I28" s="17"/>
    </row>
    <row r="29" spans="1:9" ht="38.25" x14ac:dyDescent="0.25">
      <c r="A29" s="13" t="s">
        <v>34</v>
      </c>
      <c r="B29" s="14">
        <v>244</v>
      </c>
      <c r="C29" s="14">
        <v>225</v>
      </c>
      <c r="D29" s="20">
        <f t="shared" si="0"/>
        <v>618682.9</v>
      </c>
      <c r="E29" s="19">
        <v>189758.9</v>
      </c>
      <c r="F29" s="19">
        <v>424924</v>
      </c>
      <c r="G29" s="19"/>
      <c r="H29" s="19">
        <v>4000</v>
      </c>
      <c r="I29" s="17"/>
    </row>
    <row r="30" spans="1:9" ht="25.5" x14ac:dyDescent="0.25">
      <c r="A30" s="13" t="s">
        <v>35</v>
      </c>
      <c r="B30" s="14">
        <v>243</v>
      </c>
      <c r="C30" s="14">
        <v>226</v>
      </c>
      <c r="D30" s="20">
        <f t="shared" si="0"/>
        <v>0</v>
      </c>
      <c r="E30" s="19"/>
      <c r="F30" s="19">
        <v>0</v>
      </c>
      <c r="G30" s="19"/>
      <c r="H30" s="19"/>
      <c r="I30" s="17"/>
    </row>
    <row r="31" spans="1:9" ht="25.5" x14ac:dyDescent="0.25">
      <c r="A31" s="13" t="s">
        <v>35</v>
      </c>
      <c r="B31" s="14">
        <v>244</v>
      </c>
      <c r="C31" s="14">
        <v>226</v>
      </c>
      <c r="D31" s="20">
        <f>E31+F31+H31</f>
        <v>183000</v>
      </c>
      <c r="E31" s="19">
        <v>173000</v>
      </c>
      <c r="F31" s="19"/>
      <c r="G31" s="19"/>
      <c r="H31" s="19">
        <v>10000</v>
      </c>
      <c r="I31" s="17"/>
    </row>
    <row r="32" spans="1:9" x14ac:dyDescent="0.25">
      <c r="A32" s="13" t="s">
        <v>36</v>
      </c>
      <c r="B32" s="14">
        <v>244</v>
      </c>
      <c r="C32" s="14">
        <v>227</v>
      </c>
      <c r="D32" s="20">
        <f t="shared" si="0"/>
        <v>0</v>
      </c>
      <c r="E32" s="19">
        <v>0</v>
      </c>
      <c r="F32" s="19"/>
      <c r="G32" s="19"/>
      <c r="H32" s="19"/>
      <c r="I32" s="17"/>
    </row>
    <row r="33" spans="1:9" ht="38.25" x14ac:dyDescent="0.25">
      <c r="A33" s="13" t="s">
        <v>37</v>
      </c>
      <c r="B33" s="14">
        <v>244</v>
      </c>
      <c r="C33" s="14">
        <v>310</v>
      </c>
      <c r="D33" s="20">
        <f t="shared" si="0"/>
        <v>0</v>
      </c>
      <c r="E33" s="19"/>
      <c r="F33" s="19"/>
      <c r="G33" s="19"/>
      <c r="H33" s="19"/>
      <c r="I33" s="17"/>
    </row>
    <row r="34" spans="1:9" ht="51" x14ac:dyDescent="0.25">
      <c r="A34" s="13" t="s">
        <v>38</v>
      </c>
      <c r="B34" s="14">
        <v>244</v>
      </c>
      <c r="C34" s="14">
        <v>340</v>
      </c>
      <c r="D34" s="20">
        <f t="shared" si="0"/>
        <v>8170371.3600000003</v>
      </c>
      <c r="E34" s="19">
        <v>1887984.12</v>
      </c>
      <c r="F34" s="19">
        <v>3414387.24</v>
      </c>
      <c r="G34" s="19"/>
      <c r="H34" s="19">
        <v>2868000</v>
      </c>
      <c r="I34" s="17"/>
    </row>
    <row r="35" spans="1:9" ht="88.5" customHeight="1" x14ac:dyDescent="0.25">
      <c r="A35" s="13" t="s">
        <v>39</v>
      </c>
      <c r="B35" s="14">
        <v>321</v>
      </c>
      <c r="C35" s="18" t="s">
        <v>47</v>
      </c>
      <c r="D35" s="20">
        <f t="shared" si="0"/>
        <v>2970000</v>
      </c>
      <c r="E35" s="23">
        <f>E36+E37</f>
        <v>0</v>
      </c>
      <c r="F35" s="23">
        <f>F37</f>
        <v>2970000</v>
      </c>
      <c r="G35" s="23"/>
      <c r="H35" s="23"/>
      <c r="I35" s="16"/>
    </row>
    <row r="36" spans="1:9" ht="55.5" customHeight="1" x14ac:dyDescent="0.25">
      <c r="A36" s="13" t="s">
        <v>40</v>
      </c>
      <c r="B36" s="14">
        <v>321</v>
      </c>
      <c r="C36" s="18" t="s">
        <v>52</v>
      </c>
      <c r="D36" s="20">
        <f t="shared" si="0"/>
        <v>0</v>
      </c>
      <c r="E36" s="24">
        <v>0</v>
      </c>
      <c r="F36" s="24"/>
      <c r="G36" s="24"/>
      <c r="H36" s="24"/>
      <c r="I36" s="26"/>
    </row>
    <row r="37" spans="1:9" ht="51" x14ac:dyDescent="0.25">
      <c r="A37" s="13" t="s">
        <v>40</v>
      </c>
      <c r="B37" s="14">
        <v>321</v>
      </c>
      <c r="C37" s="14">
        <v>265</v>
      </c>
      <c r="D37" s="20">
        <f t="shared" si="0"/>
        <v>2970000</v>
      </c>
      <c r="E37" s="19"/>
      <c r="F37" s="19">
        <v>2970000</v>
      </c>
      <c r="G37" s="19"/>
      <c r="H37" s="19"/>
      <c r="I37" s="17"/>
    </row>
    <row r="38" spans="1:9" ht="41.25" customHeight="1" x14ac:dyDescent="0.25">
      <c r="A38" s="13" t="s">
        <v>55</v>
      </c>
      <c r="B38" s="14">
        <v>360</v>
      </c>
      <c r="C38" s="18" t="s">
        <v>47</v>
      </c>
      <c r="D38" s="20">
        <f t="shared" si="0"/>
        <v>21010.1</v>
      </c>
      <c r="E38" s="23">
        <f>E39</f>
        <v>0</v>
      </c>
      <c r="F38" s="23">
        <f t="shared" ref="F38:I38" si="6">F39</f>
        <v>21010.1</v>
      </c>
      <c r="G38" s="23">
        <f t="shared" si="6"/>
        <v>0</v>
      </c>
      <c r="H38" s="23">
        <f t="shared" si="6"/>
        <v>0</v>
      </c>
      <c r="I38" s="23">
        <f t="shared" si="6"/>
        <v>0</v>
      </c>
    </row>
    <row r="39" spans="1:9" ht="28.5" customHeight="1" x14ac:dyDescent="0.25">
      <c r="A39" s="13" t="s">
        <v>55</v>
      </c>
      <c r="B39" s="14">
        <v>360</v>
      </c>
      <c r="C39" s="14">
        <v>296</v>
      </c>
      <c r="D39" s="20">
        <f t="shared" si="0"/>
        <v>21010.1</v>
      </c>
      <c r="E39" s="19"/>
      <c r="F39" s="19">
        <v>21010.1</v>
      </c>
      <c r="G39" s="19"/>
      <c r="H39" s="19"/>
      <c r="I39" s="17"/>
    </row>
    <row r="40" spans="1:9" ht="87" customHeight="1" x14ac:dyDescent="0.25">
      <c r="A40" s="13" t="s">
        <v>41</v>
      </c>
      <c r="B40" s="14">
        <v>831</v>
      </c>
      <c r="C40" s="18" t="s">
        <v>47</v>
      </c>
      <c r="D40" s="20">
        <f t="shared" si="0"/>
        <v>0</v>
      </c>
      <c r="E40" s="19"/>
      <c r="F40" s="19"/>
      <c r="G40" s="19"/>
      <c r="H40" s="19"/>
      <c r="I40" s="17"/>
    </row>
    <row r="41" spans="1:9" x14ac:dyDescent="0.25">
      <c r="A41" s="13" t="s">
        <v>42</v>
      </c>
      <c r="B41" s="14">
        <v>831</v>
      </c>
      <c r="C41" s="14"/>
      <c r="D41" s="20">
        <f t="shared" si="0"/>
        <v>0</v>
      </c>
      <c r="E41" s="19"/>
      <c r="F41" s="19"/>
      <c r="G41" s="19"/>
      <c r="H41" s="19"/>
      <c r="I41" s="17"/>
    </row>
    <row r="42" spans="1:9" ht="62.25" customHeight="1" x14ac:dyDescent="0.25">
      <c r="A42" s="13" t="s">
        <v>43</v>
      </c>
      <c r="B42" s="14">
        <v>851</v>
      </c>
      <c r="C42" s="18" t="s">
        <v>47</v>
      </c>
      <c r="D42" s="20">
        <f t="shared" si="0"/>
        <v>0</v>
      </c>
      <c r="E42" s="23">
        <f>E43</f>
        <v>0</v>
      </c>
      <c r="F42" s="23"/>
      <c r="G42" s="23"/>
      <c r="H42" s="23"/>
      <c r="I42" s="16"/>
    </row>
    <row r="43" spans="1:9" ht="13.5" customHeight="1" x14ac:dyDescent="0.25">
      <c r="A43" s="13" t="s">
        <v>42</v>
      </c>
      <c r="B43" s="14">
        <v>851</v>
      </c>
      <c r="C43" s="14">
        <v>291</v>
      </c>
      <c r="D43" s="20">
        <f t="shared" si="0"/>
        <v>0</v>
      </c>
      <c r="E43" s="19">
        <v>0</v>
      </c>
      <c r="F43" s="19"/>
      <c r="G43" s="19"/>
      <c r="H43" s="19"/>
      <c r="I43" s="17"/>
    </row>
    <row r="44" spans="1:9" ht="25.5" customHeight="1" x14ac:dyDescent="0.25">
      <c r="A44" s="13" t="s">
        <v>44</v>
      </c>
      <c r="B44" s="14">
        <v>852</v>
      </c>
      <c r="C44" s="18" t="s">
        <v>47</v>
      </c>
      <c r="D44" s="20">
        <f t="shared" si="0"/>
        <v>0</v>
      </c>
      <c r="E44" s="23">
        <f>E45</f>
        <v>0</v>
      </c>
      <c r="F44" s="23"/>
      <c r="G44" s="23"/>
      <c r="H44" s="23"/>
      <c r="I44" s="16"/>
    </row>
    <row r="45" spans="1:9" x14ac:dyDescent="0.25">
      <c r="A45" s="13" t="s">
        <v>42</v>
      </c>
      <c r="B45" s="14">
        <v>852</v>
      </c>
      <c r="C45" s="14">
        <v>291</v>
      </c>
      <c r="D45" s="20">
        <f t="shared" si="0"/>
        <v>0</v>
      </c>
      <c r="E45" s="19">
        <v>0</v>
      </c>
      <c r="F45" s="19"/>
      <c r="G45" s="19"/>
      <c r="H45" s="19"/>
      <c r="I45" s="17"/>
    </row>
    <row r="46" spans="1:9" ht="25.5" x14ac:dyDescent="0.25">
      <c r="A46" s="13" t="s">
        <v>45</v>
      </c>
      <c r="B46" s="14">
        <v>853</v>
      </c>
      <c r="C46" s="18" t="s">
        <v>47</v>
      </c>
      <c r="D46" s="20">
        <f t="shared" si="0"/>
        <v>0</v>
      </c>
      <c r="E46" s="19"/>
      <c r="F46" s="19"/>
      <c r="G46" s="19"/>
      <c r="H46" s="19"/>
      <c r="I46" s="17"/>
    </row>
    <row r="47" spans="1:9" x14ac:dyDescent="0.25">
      <c r="A47" s="13" t="s">
        <v>42</v>
      </c>
      <c r="B47" s="14">
        <v>853</v>
      </c>
      <c r="C47" s="14"/>
      <c r="D47" s="20">
        <f t="shared" si="0"/>
        <v>0</v>
      </c>
      <c r="E47" s="19"/>
      <c r="F47" s="19"/>
      <c r="G47" s="19"/>
      <c r="H47" s="19"/>
      <c r="I47" s="17"/>
    </row>
    <row r="48" spans="1:9" ht="39" customHeight="1" x14ac:dyDescent="0.25">
      <c r="A48" s="13" t="s">
        <v>46</v>
      </c>
      <c r="B48" s="14" t="s">
        <v>9</v>
      </c>
      <c r="C48" s="14" t="s">
        <v>9</v>
      </c>
      <c r="D48" s="20">
        <f t="shared" si="0"/>
        <v>0</v>
      </c>
      <c r="E48" s="19"/>
      <c r="F48" s="19"/>
      <c r="G48" s="19"/>
      <c r="H48" s="19"/>
      <c r="I48" s="17"/>
    </row>
    <row r="50" spans="1:6" hidden="1" x14ac:dyDescent="0.25">
      <c r="A50" s="40" t="s">
        <v>48</v>
      </c>
      <c r="B50" s="40"/>
      <c r="C50" s="40"/>
      <c r="D50" s="40"/>
      <c r="E50" s="40"/>
      <c r="F50" s="40"/>
    </row>
  </sheetData>
  <mergeCells count="10">
    <mergeCell ref="A50:F50"/>
    <mergeCell ref="A2:I2"/>
    <mergeCell ref="A3:I3"/>
    <mergeCell ref="A4:I4"/>
    <mergeCell ref="A6:C6"/>
    <mergeCell ref="A7:A8"/>
    <mergeCell ref="B7:B8"/>
    <mergeCell ref="C7:C8"/>
    <mergeCell ref="D7:D8"/>
    <mergeCell ref="E7:I7"/>
  </mergeCells>
  <pageMargins left="0.82677165354330717" right="0.23622047244094491" top="0.35433070866141736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K1" sqref="K1:K1048576"/>
    </sheetView>
  </sheetViews>
  <sheetFormatPr defaultRowHeight="15" x14ac:dyDescent="0.25"/>
  <cols>
    <col min="1" max="1" width="23" customWidth="1"/>
    <col min="2" max="2" width="11.28515625" customWidth="1"/>
    <col min="3" max="3" width="9.140625" customWidth="1"/>
    <col min="4" max="4" width="13.85546875" customWidth="1"/>
    <col min="5" max="5" width="16.28515625" customWidth="1"/>
    <col min="6" max="6" width="15.85546875" customWidth="1"/>
    <col min="7" max="7" width="17.28515625" customWidth="1"/>
    <col min="8" max="8" width="16.42578125" customWidth="1"/>
    <col min="9" max="9" width="13" customWidth="1"/>
    <col min="11" max="11" width="9.140625" hidden="1" customWidth="1"/>
  </cols>
  <sheetData>
    <row r="1" spans="1:11" x14ac:dyDescent="0.25">
      <c r="G1" s="1"/>
      <c r="H1" s="1"/>
      <c r="I1" s="1"/>
    </row>
    <row r="2" spans="1:11" x14ac:dyDescent="0.25">
      <c r="A2" s="44" t="s">
        <v>58</v>
      </c>
      <c r="B2" s="44"/>
      <c r="C2" s="44"/>
      <c r="D2" s="44"/>
      <c r="E2" s="44"/>
      <c r="F2" s="44"/>
      <c r="G2" s="44"/>
      <c r="H2" s="44"/>
      <c r="I2" s="44"/>
    </row>
    <row r="3" spans="1:1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</row>
    <row r="4" spans="1:11" x14ac:dyDescent="0.25">
      <c r="A4" s="44" t="s">
        <v>57</v>
      </c>
      <c r="B4" s="44"/>
      <c r="C4" s="44"/>
      <c r="D4" s="44"/>
      <c r="E4" s="44"/>
      <c r="F4" s="44"/>
      <c r="G4" s="44"/>
      <c r="H4" s="44"/>
      <c r="I4" s="44"/>
    </row>
    <row r="5" spans="1:11" ht="6" customHeight="1" x14ac:dyDescent="0.25"/>
    <row r="6" spans="1:11" x14ac:dyDescent="0.25">
      <c r="A6" s="45" t="s">
        <v>27</v>
      </c>
      <c r="B6" s="45"/>
      <c r="C6" s="45"/>
    </row>
    <row r="7" spans="1:11" x14ac:dyDescent="0.25">
      <c r="A7" s="46" t="s">
        <v>0</v>
      </c>
      <c r="B7" s="46" t="s">
        <v>1</v>
      </c>
      <c r="C7" s="48" t="s">
        <v>2</v>
      </c>
      <c r="D7" s="46" t="s">
        <v>3</v>
      </c>
      <c r="E7" s="50" t="s">
        <v>4</v>
      </c>
      <c r="F7" s="50"/>
      <c r="G7" s="50"/>
      <c r="H7" s="50"/>
      <c r="I7" s="50"/>
    </row>
    <row r="8" spans="1:11" ht="168.75" customHeight="1" x14ac:dyDescent="0.25">
      <c r="A8" s="47"/>
      <c r="B8" s="47"/>
      <c r="C8" s="49"/>
      <c r="D8" s="47"/>
      <c r="E8" s="3" t="s">
        <v>11</v>
      </c>
      <c r="F8" s="3" t="s">
        <v>5</v>
      </c>
      <c r="G8" s="3" t="s">
        <v>12</v>
      </c>
      <c r="H8" s="3" t="s">
        <v>6</v>
      </c>
      <c r="I8" s="3" t="s">
        <v>7</v>
      </c>
    </row>
    <row r="9" spans="1:1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</row>
    <row r="10" spans="1:11" ht="28.5" customHeight="1" x14ac:dyDescent="0.25">
      <c r="A10" s="11" t="s">
        <v>8</v>
      </c>
      <c r="B10" s="10" t="s">
        <v>9</v>
      </c>
      <c r="C10" s="10" t="s">
        <v>9</v>
      </c>
      <c r="D10" s="20">
        <f>E10+F10+H10</f>
        <v>0</v>
      </c>
      <c r="E10" s="25">
        <v>0</v>
      </c>
      <c r="F10" s="25">
        <v>0</v>
      </c>
      <c r="G10" s="25"/>
      <c r="H10" s="25">
        <v>0</v>
      </c>
      <c r="I10" s="21"/>
      <c r="K10" s="4" t="str">
        <f>IF(D10+D11=D12,"ОК","!!!")</f>
        <v>ОК</v>
      </c>
    </row>
    <row r="11" spans="1:11" x14ac:dyDescent="0.25">
      <c r="A11" s="13" t="s">
        <v>10</v>
      </c>
      <c r="B11" s="10" t="s">
        <v>9</v>
      </c>
      <c r="C11" s="10" t="s">
        <v>9</v>
      </c>
      <c r="D11" s="20">
        <f t="shared" ref="D11:D47" si="0">E11+F11+H11</f>
        <v>130038004.28</v>
      </c>
      <c r="E11" s="25">
        <v>104245203.08</v>
      </c>
      <c r="F11" s="25">
        <v>22772801.199999999</v>
      </c>
      <c r="G11" s="25"/>
      <c r="H11" s="25">
        <v>3020000</v>
      </c>
      <c r="I11" s="21"/>
    </row>
    <row r="12" spans="1:11" x14ac:dyDescent="0.25">
      <c r="A12" s="13" t="s">
        <v>13</v>
      </c>
      <c r="B12" s="14" t="s">
        <v>9</v>
      </c>
      <c r="C12" s="14" t="s">
        <v>9</v>
      </c>
      <c r="D12" s="20">
        <f t="shared" si="0"/>
        <v>130038004.28</v>
      </c>
      <c r="E12" s="23">
        <f>E14+E17+E21+E23+E34+E37+E41+E43+E45</f>
        <v>104245203.08</v>
      </c>
      <c r="F12" s="23">
        <f t="shared" ref="F12:H12" si="1">F14+F17+F21+F23+F34+F37+F41+F43+F45</f>
        <v>22772801.200000003</v>
      </c>
      <c r="G12" s="23">
        <f t="shared" si="1"/>
        <v>0</v>
      </c>
      <c r="H12" s="23">
        <f t="shared" si="1"/>
        <v>3020000</v>
      </c>
      <c r="I12" s="16"/>
    </row>
    <row r="13" spans="1:11" x14ac:dyDescent="0.25">
      <c r="A13" s="13" t="s">
        <v>14</v>
      </c>
      <c r="B13" s="14"/>
      <c r="C13" s="14"/>
      <c r="D13" s="20">
        <f t="shared" si="0"/>
        <v>0</v>
      </c>
      <c r="E13" s="19"/>
      <c r="F13" s="19"/>
      <c r="G13" s="19"/>
      <c r="H13" s="19"/>
      <c r="I13" s="17"/>
    </row>
    <row r="14" spans="1:11" ht="28.5" customHeight="1" x14ac:dyDescent="0.25">
      <c r="A14" s="13" t="s">
        <v>15</v>
      </c>
      <c r="B14" s="14">
        <v>111</v>
      </c>
      <c r="C14" s="18" t="s">
        <v>47</v>
      </c>
      <c r="D14" s="20">
        <f t="shared" si="0"/>
        <v>85805900</v>
      </c>
      <c r="E14" s="23">
        <f>E15+E16</f>
        <v>75476900</v>
      </c>
      <c r="F14" s="23">
        <f>F15+F16</f>
        <v>10266000</v>
      </c>
      <c r="G14" s="23"/>
      <c r="H14" s="23">
        <f t="shared" ref="H14" si="2">H15+H16</f>
        <v>63000</v>
      </c>
      <c r="I14" s="16"/>
    </row>
    <row r="15" spans="1:11" x14ac:dyDescent="0.25">
      <c r="A15" s="13" t="s">
        <v>16</v>
      </c>
      <c r="B15" s="14">
        <v>111</v>
      </c>
      <c r="C15" s="14">
        <v>211</v>
      </c>
      <c r="D15" s="20">
        <f t="shared" si="0"/>
        <v>85405900</v>
      </c>
      <c r="E15" s="19">
        <v>75076900</v>
      </c>
      <c r="F15" s="19">
        <v>10266000</v>
      </c>
      <c r="G15" s="19"/>
      <c r="H15" s="19">
        <v>63000</v>
      </c>
      <c r="I15" s="17"/>
    </row>
    <row r="16" spans="1:11" x14ac:dyDescent="0.25">
      <c r="A16" s="13" t="s">
        <v>16</v>
      </c>
      <c r="B16" s="14">
        <v>111</v>
      </c>
      <c r="C16" s="14">
        <v>266</v>
      </c>
      <c r="D16" s="20">
        <f t="shared" si="0"/>
        <v>400000</v>
      </c>
      <c r="E16" s="19">
        <v>400000</v>
      </c>
      <c r="F16" s="19"/>
      <c r="G16" s="19"/>
      <c r="H16" s="19"/>
      <c r="I16" s="17"/>
    </row>
    <row r="17" spans="1:9" ht="51.75" customHeight="1" x14ac:dyDescent="0.25">
      <c r="A17" s="13" t="s">
        <v>17</v>
      </c>
      <c r="B17" s="14">
        <v>112</v>
      </c>
      <c r="C17" s="18" t="s">
        <v>47</v>
      </c>
      <c r="D17" s="20">
        <f t="shared" si="0"/>
        <v>2730000</v>
      </c>
      <c r="E17" s="23">
        <f>E18+E19+E20</f>
        <v>0</v>
      </c>
      <c r="F17" s="23">
        <f>F18+F19+F20</f>
        <v>2730000</v>
      </c>
      <c r="G17" s="23"/>
      <c r="H17" s="23"/>
      <c r="I17" s="16"/>
    </row>
    <row r="18" spans="1:9" x14ac:dyDescent="0.25">
      <c r="A18" s="13" t="s">
        <v>18</v>
      </c>
      <c r="B18" s="14">
        <v>112</v>
      </c>
      <c r="C18" s="14">
        <v>212</v>
      </c>
      <c r="D18" s="20">
        <f t="shared" si="0"/>
        <v>0</v>
      </c>
      <c r="E18" s="19">
        <v>0</v>
      </c>
      <c r="F18" s="19">
        <v>0</v>
      </c>
      <c r="G18" s="19"/>
      <c r="H18" s="19"/>
      <c r="I18" s="17"/>
    </row>
    <row r="19" spans="1:9" x14ac:dyDescent="0.25">
      <c r="A19" s="13" t="s">
        <v>18</v>
      </c>
      <c r="B19" s="14">
        <v>112</v>
      </c>
      <c r="C19" s="14">
        <v>214</v>
      </c>
      <c r="D19" s="20">
        <f t="shared" si="0"/>
        <v>2730000</v>
      </c>
      <c r="E19" s="19"/>
      <c r="F19" s="19">
        <v>2730000</v>
      </c>
      <c r="G19" s="19"/>
      <c r="H19" s="19"/>
      <c r="I19" s="17"/>
    </row>
    <row r="20" spans="1:9" x14ac:dyDescent="0.25">
      <c r="A20" s="13" t="s">
        <v>18</v>
      </c>
      <c r="B20" s="14">
        <v>112</v>
      </c>
      <c r="C20" s="14">
        <v>226</v>
      </c>
      <c r="D20" s="20">
        <f t="shared" si="0"/>
        <v>0</v>
      </c>
      <c r="E20" s="19">
        <v>0</v>
      </c>
      <c r="F20" s="19">
        <v>0</v>
      </c>
      <c r="G20" s="19"/>
      <c r="H20" s="19"/>
      <c r="I20" s="17"/>
    </row>
    <row r="21" spans="1:9" ht="78" customHeight="1" x14ac:dyDescent="0.25">
      <c r="A21" s="13" t="s">
        <v>19</v>
      </c>
      <c r="B21" s="14">
        <v>119</v>
      </c>
      <c r="C21" s="18" t="s">
        <v>47</v>
      </c>
      <c r="D21" s="20">
        <f t="shared" si="0"/>
        <v>25792715.600000001</v>
      </c>
      <c r="E21" s="23">
        <f>E22</f>
        <v>22673300</v>
      </c>
      <c r="F21" s="23">
        <f>F22</f>
        <v>3100415.6</v>
      </c>
      <c r="G21" s="23"/>
      <c r="H21" s="23">
        <f t="shared" ref="H21" si="3">H22</f>
        <v>19000</v>
      </c>
      <c r="I21" s="16"/>
    </row>
    <row r="22" spans="1:9" ht="25.5" x14ac:dyDescent="0.25">
      <c r="A22" s="13" t="s">
        <v>20</v>
      </c>
      <c r="B22" s="14">
        <v>119</v>
      </c>
      <c r="C22" s="14">
        <v>213</v>
      </c>
      <c r="D22" s="20">
        <f t="shared" si="0"/>
        <v>25792715.600000001</v>
      </c>
      <c r="E22" s="19">
        <v>22673300</v>
      </c>
      <c r="F22" s="19">
        <v>3100415.6</v>
      </c>
      <c r="G22" s="19"/>
      <c r="H22" s="19">
        <v>19000</v>
      </c>
      <c r="I22" s="17"/>
    </row>
    <row r="23" spans="1:9" ht="51" x14ac:dyDescent="0.25">
      <c r="A23" s="13" t="s">
        <v>29</v>
      </c>
      <c r="B23" s="14">
        <v>244</v>
      </c>
      <c r="C23" s="18" t="s">
        <v>47</v>
      </c>
      <c r="D23" s="20">
        <f t="shared" si="0"/>
        <v>12718378.58</v>
      </c>
      <c r="E23" s="23">
        <f>E24+E26+E27+E29+E30+E31+E32+E33</f>
        <v>6095003.0800000001</v>
      </c>
      <c r="F23" s="23">
        <f t="shared" ref="F23:I23" si="4">F24+F26+F27+F29+F30+F31+F32+F33</f>
        <v>3685375.5</v>
      </c>
      <c r="G23" s="23">
        <f t="shared" si="4"/>
        <v>0</v>
      </c>
      <c r="H23" s="23">
        <f t="shared" si="4"/>
        <v>2938000</v>
      </c>
      <c r="I23" s="15">
        <f t="shared" si="4"/>
        <v>0</v>
      </c>
    </row>
    <row r="24" spans="1:9" x14ac:dyDescent="0.25">
      <c r="A24" s="13" t="s">
        <v>30</v>
      </c>
      <c r="B24" s="14">
        <v>244</v>
      </c>
      <c r="C24" s="14">
        <v>221</v>
      </c>
      <c r="D24" s="20">
        <f t="shared" si="0"/>
        <v>142800</v>
      </c>
      <c r="E24" s="19">
        <v>142800</v>
      </c>
      <c r="F24" s="19"/>
      <c r="G24" s="19"/>
      <c r="H24" s="19"/>
      <c r="I24" s="17"/>
    </row>
    <row r="25" spans="1:9" x14ac:dyDescent="0.25">
      <c r="A25" s="13" t="s">
        <v>31</v>
      </c>
      <c r="B25" s="14">
        <v>244</v>
      </c>
      <c r="C25" s="14">
        <v>222</v>
      </c>
      <c r="D25" s="20">
        <f t="shared" si="0"/>
        <v>0</v>
      </c>
      <c r="E25" s="19"/>
      <c r="F25" s="19"/>
      <c r="G25" s="19"/>
      <c r="H25" s="19"/>
      <c r="I25" s="17"/>
    </row>
    <row r="26" spans="1:9" x14ac:dyDescent="0.25">
      <c r="A26" s="13" t="s">
        <v>32</v>
      </c>
      <c r="B26" s="14">
        <v>244</v>
      </c>
      <c r="C26" s="14">
        <v>223</v>
      </c>
      <c r="D26" s="20">
        <f t="shared" si="0"/>
        <v>97200</v>
      </c>
      <c r="E26" s="19">
        <v>97200</v>
      </c>
      <c r="F26" s="19"/>
      <c r="G26" s="19"/>
      <c r="H26" s="19"/>
      <c r="I26" s="17"/>
    </row>
    <row r="27" spans="1:9" x14ac:dyDescent="0.25">
      <c r="A27" s="13" t="s">
        <v>32</v>
      </c>
      <c r="B27" s="14">
        <v>247</v>
      </c>
      <c r="C27" s="14">
        <v>223</v>
      </c>
      <c r="D27" s="20">
        <f t="shared" si="0"/>
        <v>3660300</v>
      </c>
      <c r="E27" s="19">
        <v>3604300</v>
      </c>
      <c r="F27" s="19"/>
      <c r="G27" s="19"/>
      <c r="H27" s="19">
        <v>56000</v>
      </c>
      <c r="I27" s="17"/>
    </row>
    <row r="28" spans="1:9" ht="24.75" customHeight="1" x14ac:dyDescent="0.25">
      <c r="A28" s="13" t="s">
        <v>33</v>
      </c>
      <c r="B28" s="14">
        <v>244</v>
      </c>
      <c r="C28" s="14">
        <v>224</v>
      </c>
      <c r="D28" s="20">
        <f t="shared" si="0"/>
        <v>0</v>
      </c>
      <c r="E28" s="19"/>
      <c r="F28" s="19"/>
      <c r="G28" s="19"/>
      <c r="H28" s="19"/>
      <c r="I28" s="17"/>
    </row>
    <row r="29" spans="1:9" ht="25.5" x14ac:dyDescent="0.25">
      <c r="A29" s="13" t="s">
        <v>34</v>
      </c>
      <c r="B29" s="14">
        <v>244</v>
      </c>
      <c r="C29" s="14">
        <v>225</v>
      </c>
      <c r="D29" s="20">
        <f t="shared" si="0"/>
        <v>618642.96</v>
      </c>
      <c r="E29" s="19">
        <v>189718.96</v>
      </c>
      <c r="F29" s="19">
        <v>424924</v>
      </c>
      <c r="G29" s="19"/>
      <c r="H29" s="19">
        <v>4000</v>
      </c>
      <c r="I29" s="17"/>
    </row>
    <row r="30" spans="1:9" x14ac:dyDescent="0.25">
      <c r="A30" s="13" t="s">
        <v>35</v>
      </c>
      <c r="B30" s="14">
        <v>244</v>
      </c>
      <c r="C30" s="14">
        <v>226</v>
      </c>
      <c r="D30" s="20">
        <f>E30+F30+H30</f>
        <v>183000</v>
      </c>
      <c r="E30" s="19">
        <v>173000</v>
      </c>
      <c r="F30" s="19"/>
      <c r="G30" s="19"/>
      <c r="H30" s="19">
        <v>10000</v>
      </c>
      <c r="I30" s="17"/>
    </row>
    <row r="31" spans="1:9" x14ac:dyDescent="0.25">
      <c r="A31" s="13" t="s">
        <v>36</v>
      </c>
      <c r="B31" s="14">
        <v>244</v>
      </c>
      <c r="C31" s="14">
        <v>227</v>
      </c>
      <c r="D31" s="20">
        <f t="shared" si="0"/>
        <v>0</v>
      </c>
      <c r="E31" s="19">
        <v>0</v>
      </c>
      <c r="F31" s="19"/>
      <c r="G31" s="19"/>
      <c r="H31" s="19"/>
      <c r="I31" s="17"/>
    </row>
    <row r="32" spans="1:9" ht="25.5" x14ac:dyDescent="0.25">
      <c r="A32" s="13" t="s">
        <v>37</v>
      </c>
      <c r="B32" s="14">
        <v>244</v>
      </c>
      <c r="C32" s="14">
        <v>310</v>
      </c>
      <c r="D32" s="20">
        <f t="shared" si="0"/>
        <v>0</v>
      </c>
      <c r="E32" s="19"/>
      <c r="F32" s="19"/>
      <c r="G32" s="19"/>
      <c r="H32" s="19"/>
      <c r="I32" s="17"/>
    </row>
    <row r="33" spans="1:9" ht="25.5" x14ac:dyDescent="0.25">
      <c r="A33" s="13" t="s">
        <v>38</v>
      </c>
      <c r="B33" s="14">
        <v>244</v>
      </c>
      <c r="C33" s="14">
        <v>340</v>
      </c>
      <c r="D33" s="20">
        <f t="shared" si="0"/>
        <v>8016435.6200000001</v>
      </c>
      <c r="E33" s="19">
        <v>1887984.12</v>
      </c>
      <c r="F33" s="19">
        <v>3260451.5</v>
      </c>
      <c r="G33" s="19"/>
      <c r="H33" s="19">
        <v>2868000</v>
      </c>
      <c r="I33" s="17"/>
    </row>
    <row r="34" spans="1:9" ht="56.25" customHeight="1" x14ac:dyDescent="0.25">
      <c r="A34" s="13" t="s">
        <v>39</v>
      </c>
      <c r="B34" s="14">
        <v>321</v>
      </c>
      <c r="C34" s="18" t="s">
        <v>47</v>
      </c>
      <c r="D34" s="20">
        <f t="shared" si="0"/>
        <v>2970000</v>
      </c>
      <c r="E34" s="23">
        <f>E35+E36</f>
        <v>0</v>
      </c>
      <c r="F34" s="23">
        <f>F36</f>
        <v>2970000</v>
      </c>
      <c r="G34" s="23"/>
      <c r="H34" s="23"/>
      <c r="I34" s="16"/>
    </row>
    <row r="35" spans="1:9" ht="25.5" x14ac:dyDescent="0.25">
      <c r="A35" s="13" t="s">
        <v>40</v>
      </c>
      <c r="B35" s="14">
        <v>321</v>
      </c>
      <c r="C35" s="18" t="s">
        <v>52</v>
      </c>
      <c r="D35" s="20">
        <f t="shared" si="0"/>
        <v>0</v>
      </c>
      <c r="E35" s="24">
        <v>0</v>
      </c>
      <c r="F35" s="24"/>
      <c r="G35" s="24"/>
      <c r="H35" s="24"/>
      <c r="I35" s="26"/>
    </row>
    <row r="36" spans="1:9" ht="25.5" x14ac:dyDescent="0.25">
      <c r="A36" s="13" t="s">
        <v>40</v>
      </c>
      <c r="B36" s="14">
        <v>321</v>
      </c>
      <c r="C36" s="14">
        <v>265</v>
      </c>
      <c r="D36" s="20">
        <f t="shared" si="0"/>
        <v>2970000</v>
      </c>
      <c r="E36" s="19"/>
      <c r="F36" s="19">
        <v>2970000</v>
      </c>
      <c r="G36" s="19"/>
      <c r="H36" s="19"/>
      <c r="I36" s="17"/>
    </row>
    <row r="37" spans="1:9" ht="36" customHeight="1" x14ac:dyDescent="0.25">
      <c r="A37" s="13" t="s">
        <v>55</v>
      </c>
      <c r="B37" s="14">
        <v>360</v>
      </c>
      <c r="C37" s="18" t="s">
        <v>47</v>
      </c>
      <c r="D37" s="20">
        <f t="shared" si="0"/>
        <v>21010.1</v>
      </c>
      <c r="E37" s="23">
        <f>E38</f>
        <v>0</v>
      </c>
      <c r="F37" s="23">
        <f t="shared" ref="F37:I37" si="5">F38</f>
        <v>21010.1</v>
      </c>
      <c r="G37" s="23">
        <f t="shared" si="5"/>
        <v>0</v>
      </c>
      <c r="H37" s="23">
        <f t="shared" si="5"/>
        <v>0</v>
      </c>
      <c r="I37" s="23">
        <f t="shared" si="5"/>
        <v>0</v>
      </c>
    </row>
    <row r="38" spans="1:9" ht="38.25" x14ac:dyDescent="0.25">
      <c r="A38" s="13" t="s">
        <v>55</v>
      </c>
      <c r="B38" s="14">
        <v>360</v>
      </c>
      <c r="C38" s="14">
        <v>296</v>
      </c>
      <c r="D38" s="20">
        <f t="shared" si="0"/>
        <v>21010.1</v>
      </c>
      <c r="E38" s="19"/>
      <c r="F38" s="19">
        <v>21010.1</v>
      </c>
      <c r="G38" s="19"/>
      <c r="H38" s="19"/>
      <c r="I38" s="17"/>
    </row>
    <row r="39" spans="1:9" ht="63.75" x14ac:dyDescent="0.25">
      <c r="A39" s="13" t="s">
        <v>41</v>
      </c>
      <c r="B39" s="14">
        <v>831</v>
      </c>
      <c r="C39" s="18" t="s">
        <v>47</v>
      </c>
      <c r="D39" s="20">
        <f t="shared" si="0"/>
        <v>0</v>
      </c>
      <c r="E39" s="19"/>
      <c r="F39" s="19"/>
      <c r="G39" s="19"/>
      <c r="H39" s="19"/>
      <c r="I39" s="17"/>
    </row>
    <row r="40" spans="1:9" x14ac:dyDescent="0.25">
      <c r="A40" s="13" t="s">
        <v>42</v>
      </c>
      <c r="B40" s="14">
        <v>831</v>
      </c>
      <c r="C40" s="14"/>
      <c r="D40" s="20">
        <f t="shared" si="0"/>
        <v>0</v>
      </c>
      <c r="E40" s="19"/>
      <c r="F40" s="19"/>
      <c r="G40" s="19"/>
      <c r="H40" s="19"/>
      <c r="I40" s="17"/>
    </row>
    <row r="41" spans="1:9" ht="38.25" x14ac:dyDescent="0.25">
      <c r="A41" s="13" t="s">
        <v>43</v>
      </c>
      <c r="B41" s="14">
        <v>851</v>
      </c>
      <c r="C41" s="18" t="s">
        <v>47</v>
      </c>
      <c r="D41" s="20">
        <f t="shared" si="0"/>
        <v>0</v>
      </c>
      <c r="E41" s="23">
        <f>E42</f>
        <v>0</v>
      </c>
      <c r="F41" s="23"/>
      <c r="G41" s="23"/>
      <c r="H41" s="23"/>
      <c r="I41" s="16"/>
    </row>
    <row r="42" spans="1:9" x14ac:dyDescent="0.25">
      <c r="A42" s="13" t="s">
        <v>42</v>
      </c>
      <c r="B42" s="14">
        <v>851</v>
      </c>
      <c r="C42" s="14">
        <v>291</v>
      </c>
      <c r="D42" s="20">
        <f t="shared" si="0"/>
        <v>0</v>
      </c>
      <c r="E42" s="19">
        <v>0</v>
      </c>
      <c r="F42" s="19"/>
      <c r="G42" s="19"/>
      <c r="H42" s="19"/>
      <c r="I42" s="17"/>
    </row>
    <row r="43" spans="1:9" ht="25.5" x14ac:dyDescent="0.25">
      <c r="A43" s="13" t="s">
        <v>44</v>
      </c>
      <c r="B43" s="14">
        <v>852</v>
      </c>
      <c r="C43" s="18" t="s">
        <v>47</v>
      </c>
      <c r="D43" s="20">
        <f t="shared" si="0"/>
        <v>0</v>
      </c>
      <c r="E43" s="23">
        <f>E44</f>
        <v>0</v>
      </c>
      <c r="F43" s="23"/>
      <c r="G43" s="23"/>
      <c r="H43" s="23"/>
      <c r="I43" s="16"/>
    </row>
    <row r="44" spans="1:9" x14ac:dyDescent="0.25">
      <c r="A44" s="13" t="s">
        <v>42</v>
      </c>
      <c r="B44" s="14">
        <v>852</v>
      </c>
      <c r="C44" s="14">
        <v>291</v>
      </c>
      <c r="D44" s="20">
        <f t="shared" si="0"/>
        <v>0</v>
      </c>
      <c r="E44" s="19">
        <v>0</v>
      </c>
      <c r="F44" s="19"/>
      <c r="G44" s="19"/>
      <c r="H44" s="19"/>
      <c r="I44" s="17"/>
    </row>
    <row r="45" spans="1:9" x14ac:dyDescent="0.25">
      <c r="A45" s="13" t="s">
        <v>45</v>
      </c>
      <c r="B45" s="14">
        <v>853</v>
      </c>
      <c r="C45" s="18" t="s">
        <v>47</v>
      </c>
      <c r="D45" s="20">
        <f t="shared" si="0"/>
        <v>0</v>
      </c>
      <c r="E45" s="19"/>
      <c r="F45" s="19"/>
      <c r="G45" s="19"/>
      <c r="H45" s="19"/>
      <c r="I45" s="17"/>
    </row>
    <row r="46" spans="1:9" x14ac:dyDescent="0.25">
      <c r="A46" s="13" t="s">
        <v>42</v>
      </c>
      <c r="B46" s="14">
        <v>853</v>
      </c>
      <c r="C46" s="14"/>
      <c r="D46" s="20">
        <f t="shared" si="0"/>
        <v>0</v>
      </c>
      <c r="E46" s="19"/>
      <c r="F46" s="19"/>
      <c r="G46" s="19"/>
      <c r="H46" s="19"/>
      <c r="I46" s="17"/>
    </row>
    <row r="47" spans="1:9" ht="25.5" x14ac:dyDescent="0.25">
      <c r="A47" s="13" t="s">
        <v>46</v>
      </c>
      <c r="B47" s="14" t="s">
        <v>9</v>
      </c>
      <c r="C47" s="14" t="s">
        <v>9</v>
      </c>
      <c r="D47" s="20">
        <f t="shared" si="0"/>
        <v>0</v>
      </c>
      <c r="E47" s="19"/>
      <c r="F47" s="19"/>
      <c r="G47" s="19"/>
      <c r="H47" s="19"/>
      <c r="I47" s="17"/>
    </row>
    <row r="48" spans="1:9" ht="12.75" customHeight="1" x14ac:dyDescent="0.25">
      <c r="A48" s="27"/>
      <c r="B48" s="28"/>
      <c r="C48" s="28"/>
      <c r="D48" s="31"/>
      <c r="E48" s="29"/>
      <c r="F48" s="29"/>
      <c r="G48" s="29"/>
      <c r="H48" s="29"/>
      <c r="I48" s="30"/>
    </row>
    <row r="49" spans="1:6" ht="18" customHeight="1" x14ac:dyDescent="0.25">
      <c r="A49" s="51" t="s">
        <v>48</v>
      </c>
      <c r="B49" s="51"/>
      <c r="C49" s="51"/>
      <c r="D49" s="51"/>
      <c r="E49" s="51"/>
      <c r="F49" s="51"/>
    </row>
  </sheetData>
  <mergeCells count="10">
    <mergeCell ref="A49:F49"/>
    <mergeCell ref="A2:I2"/>
    <mergeCell ref="A3:I3"/>
    <mergeCell ref="A4:I4"/>
    <mergeCell ref="A6:C6"/>
    <mergeCell ref="A7:A8"/>
    <mergeCell ref="B7:B8"/>
    <mergeCell ref="C7:C8"/>
    <mergeCell ref="D7:D8"/>
    <mergeCell ref="E7:I7"/>
  </mergeCells>
  <pageMargins left="0.82677165354330717" right="0.23622047244094491" top="0.35433070866141736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2025</vt:lpstr>
      <vt:lpstr>2026</vt:lpstr>
      <vt:lpstr>2027</vt:lpstr>
      <vt:lpstr>Лист1</vt:lpstr>
      <vt:lpstr>'2025'!_Hlk27753623</vt:lpstr>
      <vt:lpstr>'2026'!_Hlk27753623</vt:lpstr>
      <vt:lpstr>'2027'!_Hlk27753623</vt:lpstr>
      <vt:lpstr>'2025'!Заголовки_для_печати</vt:lpstr>
      <vt:lpstr>'2026'!Заголовки_для_печати</vt:lpstr>
      <vt:lpstr>'2027'!Заголовки_для_печати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</dc:creator>
  <cp:lastModifiedBy>Прудниковы</cp:lastModifiedBy>
  <cp:lastPrinted>2025-01-13T09:59:37Z</cp:lastPrinted>
  <dcterms:created xsi:type="dcterms:W3CDTF">2020-07-31T06:47:29Z</dcterms:created>
  <dcterms:modified xsi:type="dcterms:W3CDTF">2025-03-13T16:39:27Z</dcterms:modified>
</cp:coreProperties>
</file>